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asili\Desktop\Сливки бай\"/>
    </mc:Choice>
  </mc:AlternateContent>
  <xr:revisionPtr revIDLastSave="0" documentId="8_{E2C64599-7151-43EC-AB6F-E61020A145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.2" sheetId="1" r:id="rId1"/>
  </sheets>
  <externalReferences>
    <externalReference r:id="rId2"/>
  </externalReferences>
  <definedNames>
    <definedName name="_xlnm.Print_Area" localSheetId="0">Прил.2!$A$1:$N$71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0" i="1" l="1"/>
  <c r="J67" i="1"/>
  <c r="J64" i="1"/>
  <c r="N47" i="1"/>
  <c r="L47" i="1"/>
  <c r="K42" i="1"/>
  <c r="G42" i="1"/>
  <c r="G38" i="1"/>
  <c r="K34" i="1"/>
  <c r="G34" i="1"/>
  <c r="K28" i="1"/>
  <c r="G28" i="1"/>
  <c r="K21" i="1"/>
  <c r="K24" i="1" s="1"/>
  <c r="K27" i="1" s="1"/>
  <c r="G21" i="1"/>
  <c r="G24" i="1" s="1"/>
  <c r="G27" i="1" s="1"/>
  <c r="G6" i="1"/>
  <c r="G17" i="1" s="1"/>
  <c r="F6" i="1"/>
  <c r="J47" i="1" s="1"/>
  <c r="D6" i="1"/>
  <c r="H16" i="1" s="1"/>
  <c r="L16" i="1" s="1"/>
  <c r="J16" i="1" l="1"/>
  <c r="N16" i="1" s="1"/>
  <c r="K50" i="1"/>
  <c r="K51" i="1" s="1"/>
  <c r="K57" i="1" s="1"/>
  <c r="K60" i="1" s="1"/>
  <c r="G50" i="1"/>
  <c r="G51" i="1" s="1"/>
  <c r="G57" i="1" s="1"/>
  <c r="G60" i="1" s="1"/>
  <c r="O57" i="1"/>
  <c r="G48" i="1"/>
  <c r="K17" i="1"/>
  <c r="K48" i="1" s="1"/>
  <c r="H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КонсульнатПлюс примечание</author>
    <author>Примечание</author>
    <author>КонсультантПлюс примечание</author>
  </authors>
  <commentList>
    <comment ref="G18" authorId="0" shapeId="0" xr:uid="{00000000-0006-0000-0000-000001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В графе 3  показываются данные за отчетный период.
</t>
        </r>
      </text>
    </comment>
    <comment ref="K18" authorId="0" shapeId="0" xr:uid="{00000000-0006-0000-0000-000002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В графе 4 показываются данные за период предыдущего года, аналогичный отчетному периоду</t>
        </r>
      </text>
    </comment>
    <comment ref="O19" authorId="0" shapeId="0" xr:uid="{00000000-0006-0000-0000-000003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010  показывается выручка от реализации продукции, товаров, работ, услуг, учитываемая по кредиту субсчета 90-1 "Выручка от реализации продукции, товаров, работ, услуг", за вычетом:
- относящихся к этой выручке премий, бонусов, предоставленных покупателю (заказчику) к цене (стоимости), указанной в договоре;
- налогов и сборов, исчисляемых из выручки от реализации продукции, товаров, работ, услуг, показанной по статье "Выручка от реализации продукции, товаров, работ, услуг" (строка 010)
</t>
        </r>
      </text>
    </comment>
    <comment ref="O20" authorId="0" shapeId="0" xr:uid="{00000000-0006-0000-0000-000004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020 показывается себестоимость реализованной продукции, товаров, работ, услуг, учитываемая по дебету субсчета 90-4 "Себестоимость реализованной продукции, товаров, работ, услуг". При этом имеются в виду продукция, товары, работы, услуги, выручка от реализации которых показана по строке 010.</t>
        </r>
      </text>
    </comment>
    <comment ref="O22" authorId="0" shapeId="0" xr:uid="{00000000-0006-0000-0000-000005000000}">
      <text>
        <r>
          <rPr>
            <b/>
            <sz val="8"/>
            <color indexed="81"/>
            <rFont val="Times New Roman"/>
            <family val="1"/>
            <charset val="204"/>
          </rPr>
          <t>Примечание:</t>
        </r>
        <r>
          <rPr>
            <sz val="8"/>
            <color indexed="81"/>
            <rFont val="Times New Roman"/>
            <family val="1"/>
            <charset val="204"/>
          </rPr>
          <t xml:space="preserve">
По строке 040 показываются управленческие расходы, учитываемые по дебету счета 90 "Доходы и расходы по текущей деятельности" (субсчет 90-5 "Управленческие расходы")
</t>
        </r>
      </text>
    </comment>
    <comment ref="O23" authorId="0" shapeId="0" xr:uid="{00000000-0006-0000-0000-000006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050 показываются расходы на реализацию, учитываемые по дебету счета 90 "Доходы и расходы по текущей деятельности" (субсчет 90-6 "Расходы на реализацию").
В состав расходов на реализацию включаются:
- организациями, осуществляющими промышленную и иную производственную деятельность, - расходы на реализацию, учитываемые на счете 44 "Расходы на реализацию" и списываемые в полной сумме при определении финансовых результатов в дебет счета 90 "Доходы и расходы по текущей деятельности" (субсчет 90-6 "Расходы на реализацию");
- организациями, осуществляющими торговую и торгово-производственную деятельность, - расходы на реализацию, учитываемые на счете 44 "Расходы на реализацию" (за вычетом управленческих расходов) и списываемые в полной сумме (за исключением транспортных затрат, связанных с приобретением товаров и относящихся к товарам, оставшимся на конец месяца нереализованными, если данные транспортные затраты не включаются в стоимость приобретения товаров) в дебет счета 90 "Доходы и расходы по текущей деятельности" (субсчет 90-6 "Расходы на реализацию")</t>
        </r>
      </text>
    </comment>
    <comment ref="O25" authorId="0" shapeId="0" xr:uid="{00000000-0006-0000-0000-000007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070 показываются прочие доходы по текущей деятельности, учитываемые на счете 90 "Доходы и расходы по текущей деятельности", за вычетом налогов и сборов, исчисляемых от прочих доходов по текущей деятельности 
</t>
        </r>
      </text>
    </comment>
    <comment ref="O26" authorId="0" shapeId="0" xr:uid="{00000000-0006-0000-0000-000008000000}">
      <text>
        <r>
          <rPr>
            <b/>
            <sz val="8"/>
            <color indexed="81"/>
            <rFont val="Times New Roman"/>
            <family val="1"/>
            <charset val="204"/>
          </rPr>
          <t>Примечание:</t>
        </r>
        <r>
          <rPr>
            <sz val="8"/>
            <color indexed="81"/>
            <rFont val="Times New Roman"/>
            <family val="1"/>
            <charset val="204"/>
          </rPr>
          <t xml:space="preserve">
По строке 080 показываются прочие расходы по текущей деятельности, учитываемые на счете 90 "Доходы и расходы по текущей деятельности"
</t>
        </r>
      </text>
    </comment>
    <comment ref="O28" authorId="0" shapeId="0" xr:uid="{00000000-0006-0000-0000-000009000000}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 По строке 100 показываются доходы по инвестиционной деятельности, учитываемые по кредиту счета 91 "Прочие доходы и расходы" (субсчет 91-1 "Прочие доходы"), за вычетом учитываемых по дебету счета 91 "Прочие доходы и расходы" (субсчета 91-2 "Налог на добавленную стоимость", 91-3 "Прочие налоги и сборы, исчисляемые от прочих доходов") налогов и сборов, исчисляемых от доходов по инвестиционной деятельности, показанных по статье "Доходы по инвестиционной деятельности" (строка 100).
</t>
        </r>
      </text>
    </comment>
    <comment ref="O30" authorId="1" shapeId="0" xr:uid="{00000000-0006-0000-0000-00000A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 По статье "доходы от выбытия основных средств, нематериальных активов и других долгосрочных активов" (строка 101) показываются доходы от выбытия основных средств, нематериальных активов и других долгосрочных активов, учитываемые по кредиту счета 91 "Прочие доходы и расходы" за вычетом налогов и сборов, исчисленных из указанных доходов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1" authorId="1" shapeId="0" xr:uid="{00000000-0006-0000-0000-00000B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 По строке 102 "доходы от участия в уставных капиталах других организаций" отчета о прибылях и убытках показываются доходы от участия в уставном капитале других организаций, учитываемые по кредиту счета 91 "Прочие доходы и расходы" за минусом налогов и сборов, исчисленных организацией от данных доходов.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2" authorId="1" shapeId="0" xr:uid="{00000000-0006-0000-0000-00000C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103 "проценты к получению" отчета о прибылях и убытках приводится информация об инвестиционных доходах организации в виде причитающихся ей процентов, отраженных по кредиту счета 91 "Прочие доходы и расходы" за минусом налогов и сборов, исчисленных организацией от данных процентов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3" authorId="1" shapeId="0" xr:uid="{00000000-0006-0000-0000-00000D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104 "прочие доходы по инвестиционной деятельности" показываются доходы по инвестиционной деятельности, учитываемые по кредиту счета 91 "Прочие доходы и расходы" и не отраженные по строкам 101 - 103 отчета о прибылях и убытках за вычетом налогов и сборов, исчисляемых от этих доходов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4" authorId="0" shapeId="0" xr:uid="{00000000-0006-0000-0000-00000E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110 показываются расходы по инвестиционной деятельности, учитываемые по дебету счета 91 "Прочие доходы и расходы"
</t>
        </r>
      </text>
    </comment>
    <comment ref="O38" authorId="0" shapeId="0" xr:uid="{00000000-0006-0000-0000-00000F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120 показываются доходы по финансовой деятельности, учитываемые по кредиту счета 91 "Прочие доходы и расходы" за вычетом налогов и сборов, исчисляемых от доходов по финансовой деятельности
</t>
        </r>
      </text>
    </comment>
    <comment ref="O42" authorId="0" shapeId="0" xr:uid="{00000000-0006-0000-0000-000010000000}">
      <text>
        <r>
          <rPr>
            <b/>
            <sz val="8"/>
            <color indexed="81"/>
            <rFont val="Times New Roman"/>
            <family val="1"/>
            <charset val="204"/>
          </rPr>
          <t>Примечание:</t>
        </r>
        <r>
          <rPr>
            <sz val="8"/>
            <color indexed="81"/>
            <rFont val="Times New Roman"/>
            <family val="1"/>
            <charset val="204"/>
          </rPr>
          <t xml:space="preserve">
По строке 130 показываются расходы по финансовой деятельности, учитываемые по дебету счета 91 "Прочие доходы и расходы"
</t>
        </r>
      </text>
    </comment>
    <comment ref="O52" authorId="0" shapeId="0" xr:uid="{00000000-0006-0000-0000-000011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160 показывается сумма налога на прибыль, исчисляемого из прибыли (дохода) организации за отчетный период в соответствии с законодательством, отражаемая в бухгалтерском учете по дебету счета 99 "Прибыли и убытки" и кредиту счета 68 "Расчеты по налогам и сборам".
</t>
        </r>
      </text>
    </comment>
    <comment ref="O53" authorId="0" shapeId="0" xr:uid="{00000000-0006-0000-0000-000012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170 показывается сумма изменения отложенных
налоговых активов за отчетный период, определяемая как
разница между оборотами по дебету и кредиту счета 09 
"Отложенные налоговые активы" за отчетный период.</t>
        </r>
      </text>
    </comment>
    <comment ref="O54" authorId="0" shapeId="0" xr:uid="{00000000-0006-0000-0000-000013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180 показывается сумма изменения отложенных
налоговых обязательств за отчетный период, определяемая
как разница между оборотами по дебету и кредиту счета 65
"Отложенные налоговые обязательства" за отчетный период.</t>
        </r>
      </text>
    </comment>
    <comment ref="O55" authorId="0" shapeId="0" xr:uid="{00000000-0006-0000-0000-000014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190 показывается сумма налогов (кроме налога
на прибыль) и сборов, исчисляемых из прибыли (дохода)
организации за отчетный период в соответствии с налоговым
законодательством, отражаемая в бухгалтерском учете по
дебету счета 99 "Прибыли и убытки" и кредиту счета 68
"Расчеты по налогам и сборам".</t>
        </r>
      </text>
    </comment>
    <comment ref="O56" authorId="2" shapeId="0" xr:uid="{00000000-0006-0000-0000-000015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200 показывается сумма платежей, исчисляемых из прибыли (дохода) (кроме налогов и сборов, исчисляемых из прибыли (дохода)) организации за отчетный период в соответствии с законодательством, отражаемая в бухгалтерском учете по дебету счета 99 "Прибыли и убытки" и кредиту счета 68 "Расчеты по налогам и сборам" и других счетов</t>
        </r>
      </text>
    </comment>
    <comment ref="O58" authorId="0" shapeId="0" xr:uid="{00000000-0006-0000-0000-000016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 По статье "Результат от переоценки долгосрочных активов, не включаемый в чистую прибыль (убыток)" (строка 220) показывается сумма изменения стоимости основных средств, нематериальных активов и других долгосрочных активов за отчетный период в результате переоценки в соответствии с законодательством, учитываемого на счете 83 "Добавочный капитал".
</t>
        </r>
      </text>
    </comment>
    <comment ref="O59" authorId="0" shapeId="0" xr:uid="{00000000-0006-0000-0000-000017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 По статье "Результат от прочих операций, не включаемый в чистую прибыль (убыток)" (строка 230) показывается результат от операций, не включаемый в чистую прибыль (убыток) за отчетный период, за исключением результата от переоценки долгосрочных активов, показанного по статье "Результат от переоценки долгосрочных активов, не включаемый в чистую прибыль (убыток)" (строка 220).
</t>
        </r>
      </text>
    </comment>
    <comment ref="O61" authorId="0" shapeId="0" xr:uid="{00000000-0006-0000-0000-000018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статье "Базовая прибыль (убыток) на акцию" (строка 250) показывается сумма базовой прибыли (убытка) на акцию.
</t>
        </r>
      </text>
    </comment>
    <comment ref="O62" authorId="0" shapeId="0" xr:uid="{00000000-0006-0000-0000-000019000000}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статье "Разводненная прибыль (убыток) на акцию" (строка 260) показывается сумма разводненной прибыли (убытка) на акцию.
</t>
        </r>
      </text>
    </comment>
  </commentList>
</comments>
</file>

<file path=xl/sharedStrings.xml><?xml version="1.0" encoding="utf-8"?>
<sst xmlns="http://schemas.openxmlformats.org/spreadsheetml/2006/main" count="115" uniqueCount="98">
  <si>
    <t>Приложение 2</t>
  </si>
  <si>
    <t>к Национальному стандарту бухгалтерского учета и отчетности "Индивидуальная бухгалтерская отчетность"</t>
  </si>
  <si>
    <t>Форма</t>
  </si>
  <si>
    <t>ОТЧЕТ</t>
  </si>
  <si>
    <t>о прибылях и убытках</t>
  </si>
  <si>
    <t>за</t>
  </si>
  <si>
    <t>-</t>
  </si>
  <si>
    <t>Организация</t>
  </si>
  <si>
    <t>ЗАО "СЛИВКИ БАЙ"</t>
  </si>
  <si>
    <t>Учетный номер плательщика</t>
  </si>
  <si>
    <t>Вид экономической деятельности</t>
  </si>
  <si>
    <t>Организационно-правовая форма</t>
  </si>
  <si>
    <t>Частная</t>
  </si>
  <si>
    <t>Орган управления</t>
  </si>
  <si>
    <t>Собрание учредителей</t>
  </si>
  <si>
    <t>Единица измерения</t>
  </si>
  <si>
    <t>тыс руб</t>
  </si>
  <si>
    <t>Адрес</t>
  </si>
  <si>
    <t>Минск, пр. Независимости 143/1-114</t>
  </si>
  <si>
    <t>Наименование показателей</t>
  </si>
  <si>
    <t>Код строки</t>
  </si>
  <si>
    <t>За</t>
  </si>
  <si>
    <t xml:space="preserve">За </t>
  </si>
  <si>
    <t>№ СЧЕТА (согласно типовому плану счетов, утв. Постановлением Минфина РБ от 29.06.2011 N50)</t>
  </si>
  <si>
    <t>Выручка от реализации продукции, товаров, работ, услуг</t>
  </si>
  <si>
    <t>010</t>
  </si>
  <si>
    <t>90, 90-1, 90-2, 90-3</t>
  </si>
  <si>
    <t>Себестоимость реализованной продукции, товаров, работ, услуг</t>
  </si>
  <si>
    <t>020</t>
  </si>
  <si>
    <t>90, 90-4</t>
  </si>
  <si>
    <t>Валовая прибыль</t>
  </si>
  <si>
    <t>030</t>
  </si>
  <si>
    <t>Управленческие расходы</t>
  </si>
  <si>
    <t>040</t>
  </si>
  <si>
    <t xml:space="preserve">90, суб.сч. 90-5 </t>
  </si>
  <si>
    <t>Расходы на реализацию</t>
  </si>
  <si>
    <t>050</t>
  </si>
  <si>
    <t>90, суб.сч. 90-6</t>
  </si>
  <si>
    <t>Прибыль (убыток) от реализации продукции, товаров, работ, услуг</t>
  </si>
  <si>
    <t>060</t>
  </si>
  <si>
    <t>Прочие доходы по текущей деятельности</t>
  </si>
  <si>
    <t>070</t>
  </si>
  <si>
    <t>90, суб.сч. 90-7, 90-8, 90-9</t>
  </si>
  <si>
    <t>Прочие расходы по текущей деятельности</t>
  </si>
  <si>
    <t>080</t>
  </si>
  <si>
    <t>90, суб.сч. 90-10</t>
  </si>
  <si>
    <t>Прибыль (убыток) от текущей деятельности</t>
  </si>
  <si>
    <t>090</t>
  </si>
  <si>
    <t>Доходы по инвестиционной деятельности</t>
  </si>
  <si>
    <t>91, суб.сч. 91-1, 91-2, 91-3</t>
  </si>
  <si>
    <t>В том числе:</t>
  </si>
  <si>
    <t>доходы от выбытия основных средств, нематериальных активов и других долгосрочных активов</t>
  </si>
  <si>
    <t>101</t>
  </si>
  <si>
    <t>доходы от участия в уставном капитале других организаций</t>
  </si>
  <si>
    <t>проценты к получению</t>
  </si>
  <si>
    <t>прочие доходы по инвестиционной деятельности</t>
  </si>
  <si>
    <t>Расходы по инвестиционной деятельности</t>
  </si>
  <si>
    <t>91, суб.сч. 91-4</t>
  </si>
  <si>
    <t>в том числе:</t>
  </si>
  <si>
    <t>расходы от выбытия основных средств, нематериальных активов и других долгосрочных активов</t>
  </si>
  <si>
    <t>прочие расходы по инвестиционной деятельности</t>
  </si>
  <si>
    <t>Доходы по финансовой деятельности</t>
  </si>
  <si>
    <t>курсовые разницы от пересчета активов и обязательств</t>
  </si>
  <si>
    <t>прочие доходы по финансовой деятельности</t>
  </si>
  <si>
    <t>Расходы по финансовой деятельности</t>
  </si>
  <si>
    <t>проценты к уплате</t>
  </si>
  <si>
    <t>прочие расходы по финансовой деятельности</t>
  </si>
  <si>
    <t>Прибыль (убыток) от инвестиционной и финансовой деятельности</t>
  </si>
  <si>
    <t>140</t>
  </si>
  <si>
    <t>Прибыль (убыток) до налогообложения</t>
  </si>
  <si>
    <t>150</t>
  </si>
  <si>
    <r>
      <t xml:space="preserve">09. </t>
    </r>
    <r>
      <rPr>
        <b/>
        <sz val="10"/>
        <color indexed="16"/>
        <rFont val="Times New Roman"/>
        <family val="1"/>
        <charset val="204"/>
      </rPr>
      <t xml:space="preserve">В строки 170 и 180 </t>
    </r>
    <r>
      <rPr>
        <sz val="10"/>
        <color indexed="16"/>
        <rFont val="Times New Roman"/>
        <family val="1"/>
        <charset val="204"/>
      </rPr>
      <t>показатели вносятся со знаком "-", если в результате их расчета получена отрицательная величина</t>
    </r>
  </si>
  <si>
    <t>Налог на прибыль</t>
  </si>
  <si>
    <t>160</t>
  </si>
  <si>
    <t>99</t>
  </si>
  <si>
    <t>Изменение отложенных налоговых активов</t>
  </si>
  <si>
    <t>170</t>
  </si>
  <si>
    <t>09</t>
  </si>
  <si>
    <t>Изменение отложенных налоговых обязательств</t>
  </si>
  <si>
    <t>180</t>
  </si>
  <si>
    <t>65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</si>
  <si>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</si>
  <si>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</si>
  <si>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</si>
  <si>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</si>
  <si>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Чистая прибыль (убыток) </t>
  </si>
  <si>
    <t>Результат от переоценки долгосрочных активов, не включаемый в чистую прибыль (убыток)</t>
  </si>
  <si>
    <t>220</t>
  </si>
  <si>
    <t>Результат от прочих операций, не включаемый в чистую прибыль (убыток)</t>
  </si>
  <si>
    <t>230</t>
  </si>
  <si>
    <r>
      <t xml:space="preserve">В </t>
    </r>
    <r>
      <rPr>
        <b/>
        <sz val="8"/>
        <color indexed="16"/>
        <rFont val="Times New Roman"/>
        <family val="1"/>
        <charset val="204"/>
      </rPr>
      <t>строки 220 и 230</t>
    </r>
    <r>
      <rPr>
        <sz val="8"/>
        <color indexed="16"/>
        <rFont val="Times New Roman"/>
        <family val="1"/>
        <charset val="204"/>
      </rPr>
      <t xml:space="preserve"> показатели вносятся со знаком "-", если в результате их расчета получена отрицательная величина</t>
    </r>
  </si>
  <si>
    <t xml:space="preserve">Совокупная прибыль (убыток) </t>
  </si>
  <si>
    <t>Базовая прибыль (убыток) на акцию</t>
  </si>
  <si>
    <t>Разводненная прибыль (убыток) на акцию</t>
  </si>
  <si>
    <t xml:space="preserve">Руководитель </t>
  </si>
  <si>
    <t>(подпись)</t>
  </si>
  <si>
    <t>(инициалы, фамилия)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</si>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</sst>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FC19]d\ mmmm\ yyyy\ &quot;года&quot;"/>
    <numFmt numFmtId="165" formatCode="[$-FC19]\ yyyy\ &quot;года&quot;"/>
    <numFmt numFmtId="166" formatCode="_-* #,##0_р_._-;\-* #,##0_р_._-;_-* &quot;-&quot;_р_._-;_-@_-"/>
    <numFmt numFmtId="167" formatCode="[$-FC19]&quot;за &quot;mmmm"/>
    <numFmt numFmtId="168" formatCode="[$-FC19]&quot;На &quot;d\ mmmm\ yyyy\ &quot;года&quot;"/>
    <numFmt numFmtId="169" formatCode="_(#,##0_);\(#,##0\);_(* &quot;-&quot;??_);_(@_)"/>
    <numFmt numFmtId="170" formatCode="\(#,##0\);\(#,##0\);_(* &quot;-&quot;??_);_(@_)"/>
    <numFmt numFmtId="171" formatCode="\(#,##0\);\(\-#,##0\);_(* &quot;-&quot;??_);_(@_)"/>
    <numFmt numFmtId="172" formatCode="[$-F800]dddd\,\ mmmm\ dd\,\ yyyy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b/>
      <sz val="10"/>
      <color indexed="16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sz val="8"/>
      <color indexed="16"/>
      <name val="Times New Roman"/>
      <family val="1"/>
      <charset val="204"/>
    </font>
    <font>
      <b/>
      <sz val="8"/>
      <color indexed="16"/>
      <name val="Times New Roman"/>
      <family val="1"/>
      <charset val="204"/>
    </font>
    <font>
      <sz val="11"/>
      <name val="Arial Cyr"/>
      <charset val="204"/>
    </font>
    <font>
      <i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b/>
      <sz val="8"/>
      <color indexed="81"/>
      <name val="Times New Roman"/>
      <family val="1"/>
      <charset val="204"/>
    </font>
    <font>
      <sz val="8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4" fillId="2" borderId="0" xfId="0" quotePrefix="1" applyFont="1" applyFill="1" applyBorder="1" applyAlignment="1" applyProtection="1">
      <alignment horizontal="left" vertical="center" indent="3"/>
      <protection hidden="1"/>
    </xf>
    <xf numFmtId="164" fontId="5" fillId="2" borderId="1" xfId="0" applyNumberFormat="1" applyFont="1" applyFill="1" applyBorder="1" applyAlignment="1" applyProtection="1">
      <alignment horizontal="right" vertical="center" shrinkToFit="1"/>
      <protection hidden="1"/>
    </xf>
    <xf numFmtId="0" fontId="5" fillId="2" borderId="1" xfId="0" applyFont="1" applyFill="1" applyBorder="1" applyAlignment="1" applyProtection="1">
      <alignment horizontal="left" vertical="center"/>
      <protection hidden="1"/>
    </xf>
    <xf numFmtId="164" fontId="5" fillId="2" borderId="1" xfId="0" applyNumberFormat="1" applyFont="1" applyFill="1" applyBorder="1" applyAlignment="1" applyProtection="1">
      <alignment horizontal="left" vertical="center" shrinkToFit="1"/>
      <protection hidden="1"/>
    </xf>
    <xf numFmtId="165" fontId="2" fillId="2" borderId="0" xfId="0" applyNumberFormat="1" applyFont="1" applyFill="1" applyBorder="1" applyAlignment="1" applyProtection="1">
      <alignment horizontal="left" vertical="center"/>
      <protection hidden="1"/>
    </xf>
    <xf numFmtId="165" fontId="6" fillId="2" borderId="0" xfId="0" applyNumberFormat="1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167" fontId="8" fillId="2" borderId="5" xfId="0" quotePrefix="1" applyNumberFormat="1" applyFont="1" applyFill="1" applyBorder="1" applyAlignment="1" applyProtection="1">
      <alignment horizontal="center" vertical="center" wrapText="1"/>
      <protection hidden="1"/>
    </xf>
    <xf numFmtId="167" fontId="8" fillId="2" borderId="6" xfId="0" applyNumberFormat="1" applyFont="1" applyFill="1" applyBorder="1" applyAlignment="1" applyProtection="1">
      <alignment horizontal="center" vertical="center" wrapText="1"/>
      <protection hidden="1"/>
    </xf>
    <xf numFmtId="168" fontId="8" fillId="2" borderId="7" xfId="0" applyNumberFormat="1" applyFont="1" applyFill="1" applyBorder="1" applyAlignment="1" applyProtection="1">
      <alignment horizontal="center" vertical="center" wrapText="1"/>
      <protection hidden="1"/>
    </xf>
    <xf numFmtId="168" fontId="8" fillId="2" borderId="5" xfId="0" quotePrefix="1" applyNumberFormat="1" applyFont="1" applyFill="1" applyBorder="1" applyAlignment="1" applyProtection="1">
      <alignment horizontal="center" vertical="center" wrapText="1"/>
      <protection hidden="1"/>
    </xf>
    <xf numFmtId="168" fontId="8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49" fontId="2" fillId="2" borderId="13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0" xfId="0" applyNumberFormat="1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Protection="1"/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Protection="1">
      <protection hidden="1"/>
    </xf>
    <xf numFmtId="166" fontId="1" fillId="3" borderId="0" xfId="0" applyNumberFormat="1" applyFont="1" applyFill="1" applyBorder="1" applyProtection="1"/>
    <xf numFmtId="166" fontId="1" fillId="3" borderId="0" xfId="0" applyNumberFormat="1" applyFont="1" applyFill="1" applyProtection="1"/>
    <xf numFmtId="166" fontId="1" fillId="3" borderId="0" xfId="0" applyNumberFormat="1" applyFont="1" applyFill="1" applyBorder="1" applyAlignment="1" applyProtection="1">
      <alignment horizontal="center" vertical="center"/>
    </xf>
    <xf numFmtId="49" fontId="10" fillId="3" borderId="0" xfId="0" quotePrefix="1" applyNumberFormat="1" applyFont="1" applyFill="1" applyBorder="1" applyAlignment="1" applyProtection="1">
      <alignment horizontal="left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0" xfId="0" applyNumberFormat="1" applyFont="1" applyFill="1" applyBorder="1" applyAlignment="1" applyProtection="1">
      <alignment horizontal="left" vertical="center"/>
      <protection hidden="1"/>
    </xf>
    <xf numFmtId="49" fontId="2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Protection="1">
      <protection hidden="1"/>
    </xf>
    <xf numFmtId="49" fontId="9" fillId="3" borderId="0" xfId="0" applyNumberFormat="1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center" vertical="center" wrapText="1"/>
    </xf>
    <xf numFmtId="167" fontId="8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1" fillId="3" borderId="0" xfId="0" applyNumberFormat="1" applyFont="1" applyFill="1" applyBorder="1" applyAlignment="1" applyProtection="1">
      <alignment horizontal="left" vertical="center"/>
    </xf>
    <xf numFmtId="0" fontId="13" fillId="3" borderId="0" xfId="0" applyFont="1" applyFill="1" applyProtection="1"/>
    <xf numFmtId="49" fontId="14" fillId="3" borderId="0" xfId="0" applyNumberFormat="1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17" fillId="2" borderId="0" xfId="0" quotePrefix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72" fontId="7" fillId="2" borderId="0" xfId="0" applyNumberFormat="1" applyFont="1" applyFill="1" applyBorder="1" applyAlignment="1" applyProtection="1">
      <alignment horizontal="left" vertical="center"/>
      <protection hidden="1"/>
    </xf>
    <xf numFmtId="0" fontId="16" fillId="6" borderId="0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Border="1" applyAlignment="1" applyProtection="1">
      <alignment horizontal="left" vertical="center"/>
      <protection hidden="1"/>
    </xf>
    <xf numFmtId="0" fontId="6" fillId="2" borderId="1" xfId="0" applyFont="1" applyFill="1" applyBorder="1" applyAlignment="1" applyProtection="1">
      <alignment horizontal="left" vertical="center"/>
      <protection hidden="1"/>
    </xf>
    <xf numFmtId="166" fontId="7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17" fillId="2" borderId="6" xfId="0" quotePrefix="1" applyFont="1" applyFill="1" applyBorder="1" applyAlignment="1" applyProtection="1">
      <alignment horizontal="center" vertical="center"/>
      <protection hidden="1"/>
    </xf>
    <xf numFmtId="0" fontId="17" fillId="2" borderId="0" xfId="0" quotePrefix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172" fontId="7" fillId="2" borderId="1" xfId="0" applyNumberFormat="1" applyFont="1" applyFill="1" applyBorder="1" applyAlignment="1" applyProtection="1">
      <alignment horizontal="left" vertical="center" inden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169" fontId="2" fillId="2" borderId="2" xfId="0" applyNumberFormat="1" applyFont="1" applyFill="1" applyBorder="1" applyAlignment="1" applyProtection="1">
      <alignment horizontal="center" vertical="center"/>
      <protection locked="0"/>
    </xf>
    <xf numFmtId="169" fontId="2" fillId="2" borderId="3" xfId="0" applyNumberFormat="1" applyFont="1" applyFill="1" applyBorder="1" applyAlignment="1" applyProtection="1">
      <alignment horizontal="center" vertical="center"/>
      <protection locked="0"/>
    </xf>
    <xf numFmtId="169" fontId="2" fillId="2" borderId="4" xfId="0" applyNumberFormat="1" applyFont="1" applyFill="1" applyBorder="1" applyAlignment="1" applyProtection="1">
      <alignment horizontal="center" vertical="center"/>
      <protection locked="0"/>
    </xf>
    <xf numFmtId="169" fontId="2" fillId="4" borderId="2" xfId="0" applyNumberFormat="1" applyFont="1" applyFill="1" applyBorder="1" applyAlignment="1" applyProtection="1">
      <alignment horizontal="center" vertical="center"/>
      <protection hidden="1"/>
    </xf>
    <xf numFmtId="169" fontId="2" fillId="4" borderId="3" xfId="0" applyNumberFormat="1" applyFont="1" applyFill="1" applyBorder="1" applyAlignment="1" applyProtection="1">
      <alignment horizontal="center" vertical="center"/>
      <protection hidden="1"/>
    </xf>
    <xf numFmtId="169" fontId="2" fillId="4" borderId="4" xfId="0" applyNumberFormat="1" applyFont="1" applyFill="1" applyBorder="1" applyAlignment="1" applyProtection="1">
      <alignment horizontal="center" vertical="center"/>
      <protection hidden="1"/>
    </xf>
    <xf numFmtId="170" fontId="2" fillId="2" borderId="2" xfId="0" applyNumberFormat="1" applyFont="1" applyFill="1" applyBorder="1" applyAlignment="1" applyProtection="1">
      <alignment horizontal="center" vertical="center"/>
      <protection locked="0"/>
    </xf>
    <xf numFmtId="170" fontId="2" fillId="2" borderId="3" xfId="0" applyNumberFormat="1" applyFont="1" applyFill="1" applyBorder="1" applyAlignment="1" applyProtection="1">
      <alignment horizontal="center" vertical="center"/>
      <protection locked="0"/>
    </xf>
    <xf numFmtId="17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165" fontId="8" fillId="2" borderId="10" xfId="0" quotePrefix="1" applyNumberFormat="1" applyFont="1" applyFill="1" applyBorder="1" applyAlignment="1" applyProtection="1">
      <alignment horizontal="center" vertical="center" wrapText="1"/>
      <protection hidden="1"/>
    </xf>
    <xf numFmtId="165" fontId="8" fillId="2" borderId="1" xfId="0" quotePrefix="1" applyNumberFormat="1" applyFont="1" applyFill="1" applyBorder="1" applyAlignment="1" applyProtection="1">
      <alignment horizontal="center" vertical="center" wrapText="1"/>
      <protection hidden="1"/>
    </xf>
    <xf numFmtId="165" fontId="8" fillId="2" borderId="11" xfId="0" quotePrefix="1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left" vertical="center" wrapText="1" indent="1"/>
      <protection hidden="1"/>
    </xf>
    <xf numFmtId="0" fontId="2" fillId="2" borderId="3" xfId="0" applyFont="1" applyFill="1" applyBorder="1" applyAlignment="1" applyProtection="1">
      <alignment horizontal="left" vertical="center" wrapText="1" indent="1"/>
      <protection hidden="1"/>
    </xf>
    <xf numFmtId="0" fontId="2" fillId="2" borderId="4" xfId="0" applyFont="1" applyFill="1" applyBorder="1" applyAlignment="1" applyProtection="1">
      <alignment horizontal="left" vertical="center" wrapText="1" indent="1"/>
      <protection hidden="1"/>
    </xf>
    <xf numFmtId="0" fontId="2" fillId="2" borderId="5" xfId="0" applyFont="1" applyFill="1" applyBorder="1" applyAlignment="1" applyProtection="1">
      <alignment horizontal="left" vertical="center" wrapText="1" indent="1"/>
      <protection hidden="1"/>
    </xf>
    <xf numFmtId="0" fontId="2" fillId="2" borderId="6" xfId="0" applyFont="1" applyFill="1" applyBorder="1" applyAlignment="1" applyProtection="1">
      <alignment horizontal="left" vertical="center" wrapText="1" indent="1"/>
      <protection hidden="1"/>
    </xf>
    <xf numFmtId="0" fontId="2" fillId="2" borderId="7" xfId="0" applyFont="1" applyFill="1" applyBorder="1" applyAlignment="1" applyProtection="1">
      <alignment horizontal="left" vertical="center" wrapText="1" indent="1"/>
      <protection hidden="1"/>
    </xf>
    <xf numFmtId="49" fontId="2" fillId="2" borderId="6" xfId="0" applyNumberFormat="1" applyFont="1" applyFill="1" applyBorder="1" applyAlignment="1" applyProtection="1">
      <alignment vertical="center"/>
      <protection hidden="1"/>
    </xf>
    <xf numFmtId="49" fontId="2" fillId="2" borderId="7" xfId="0" applyNumberFormat="1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horizontal="left" vertical="center" wrapText="1" indent="1"/>
      <protection hidden="1"/>
    </xf>
    <xf numFmtId="0" fontId="2" fillId="2" borderId="1" xfId="0" applyFont="1" applyFill="1" applyBorder="1" applyAlignment="1" applyProtection="1">
      <alignment horizontal="left" vertical="center" wrapText="1" indent="1"/>
      <protection hidden="1"/>
    </xf>
    <xf numFmtId="0" fontId="2" fillId="2" borderId="11" xfId="0" applyFont="1" applyFill="1" applyBorder="1" applyAlignment="1" applyProtection="1">
      <alignment horizontal="left" vertical="center" wrapText="1" indent="1"/>
      <protection hidden="1"/>
    </xf>
    <xf numFmtId="170" fontId="2" fillId="2" borderId="1" xfId="0" applyNumberFormat="1" applyFont="1" applyFill="1" applyBorder="1" applyAlignment="1" applyProtection="1">
      <alignment horizontal="center" vertical="center"/>
      <protection locked="0"/>
    </xf>
    <xf numFmtId="170" fontId="2" fillId="2" borderId="11" xfId="0" applyNumberFormat="1" applyFont="1" applyFill="1" applyBorder="1" applyAlignment="1" applyProtection="1">
      <alignment horizontal="center" vertical="center"/>
      <protection locked="0"/>
    </xf>
    <xf numFmtId="171" fontId="5" fillId="4" borderId="2" xfId="0" applyNumberFormat="1" applyFont="1" applyFill="1" applyBorder="1" applyAlignment="1" applyProtection="1">
      <alignment horizontal="center" vertical="center"/>
      <protection hidden="1"/>
    </xf>
    <xf numFmtId="171" fontId="5" fillId="4" borderId="3" xfId="0" applyNumberFormat="1" applyFont="1" applyFill="1" applyBorder="1" applyAlignment="1" applyProtection="1">
      <alignment horizontal="center" vertical="center"/>
      <protection hidden="1"/>
    </xf>
    <xf numFmtId="171" fontId="5" fillId="4" borderId="4" xfId="0" applyNumberFormat="1" applyFont="1" applyFill="1" applyBorder="1" applyAlignment="1" applyProtection="1">
      <alignment horizontal="center" vertical="center"/>
      <protection hidden="1"/>
    </xf>
    <xf numFmtId="169" fontId="2" fillId="2" borderId="1" xfId="0" applyNumberFormat="1" applyFont="1" applyFill="1" applyBorder="1" applyAlignment="1" applyProtection="1">
      <alignment horizontal="center" vertical="center"/>
      <protection locked="0"/>
    </xf>
    <xf numFmtId="169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indent="1"/>
      <protection hidden="1"/>
    </xf>
    <xf numFmtId="0" fontId="2" fillId="2" borderId="3" xfId="0" applyFont="1" applyFill="1" applyBorder="1" applyAlignment="1" applyProtection="1">
      <alignment horizontal="left" vertical="center" indent="1"/>
      <protection hidden="1"/>
    </xf>
    <xf numFmtId="0" fontId="2" fillId="2" borderId="4" xfId="0" applyFont="1" applyFill="1" applyBorder="1" applyAlignment="1" applyProtection="1">
      <alignment horizontal="left" vertical="center" indent="1"/>
      <protection hidden="1"/>
    </xf>
    <xf numFmtId="169" fontId="5" fillId="4" borderId="2" xfId="0" applyNumberFormat="1" applyFont="1" applyFill="1" applyBorder="1" applyAlignment="1" applyProtection="1">
      <alignment horizontal="center" vertical="center"/>
      <protection hidden="1"/>
    </xf>
    <xf numFmtId="169" fontId="5" fillId="4" borderId="3" xfId="0" applyNumberFormat="1" applyFont="1" applyFill="1" applyBorder="1" applyAlignment="1" applyProtection="1">
      <alignment horizontal="center" vertical="center"/>
      <protection hidden="1"/>
    </xf>
    <xf numFmtId="169" fontId="5" fillId="4" borderId="4" xfId="0" applyNumberFormat="1" applyFont="1" applyFill="1" applyBorder="1" applyAlignment="1" applyProtection="1">
      <alignment horizontal="center" vertical="center"/>
      <protection hidden="1"/>
    </xf>
    <xf numFmtId="170" fontId="2" fillId="2" borderId="10" xfId="0" applyNumberFormat="1" applyFont="1" applyFill="1" applyBorder="1" applyAlignment="1" applyProtection="1">
      <alignment horizontal="center" vertical="center"/>
      <protection locked="0"/>
    </xf>
    <xf numFmtId="170" fontId="5" fillId="4" borderId="2" xfId="0" applyNumberFormat="1" applyFont="1" applyFill="1" applyBorder="1" applyAlignment="1" applyProtection="1">
      <alignment horizontal="center" vertical="center"/>
      <protection hidden="1"/>
    </xf>
    <xf numFmtId="170" fontId="5" fillId="4" borderId="3" xfId="0" applyNumberFormat="1" applyFont="1" applyFill="1" applyBorder="1" applyAlignment="1" applyProtection="1">
      <alignment horizontal="center" vertical="center"/>
      <protection hidden="1"/>
    </xf>
    <xf numFmtId="170" fontId="5" fillId="4" borderId="4" xfId="0" applyNumberFormat="1" applyFont="1" applyFill="1" applyBorder="1" applyAlignment="1" applyProtection="1">
      <alignment horizontal="center" vertical="center"/>
      <protection hidden="1"/>
    </xf>
    <xf numFmtId="49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6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169" fontId="2" fillId="2" borderId="10" xfId="0" applyNumberFormat="1" applyFont="1" applyFill="1" applyBorder="1" applyAlignment="1" applyProtection="1">
      <alignment horizontal="center"/>
      <protection locked="0"/>
    </xf>
    <xf numFmtId="169" fontId="2" fillId="2" borderId="1" xfId="0" applyNumberFormat="1" applyFont="1" applyFill="1" applyBorder="1" applyAlignment="1" applyProtection="1">
      <alignment horizontal="center"/>
      <protection locked="0"/>
    </xf>
    <xf numFmtId="169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2" xfId="0" quotePrefix="1" applyFont="1" applyFill="1" applyBorder="1" applyAlignment="1" applyProtection="1">
      <alignment horizontal="left" vertical="center" wrapText="1"/>
      <protection hidden="1"/>
    </xf>
    <xf numFmtId="169" fontId="2" fillId="5" borderId="2" xfId="0" applyNumberFormat="1" applyFont="1" applyFill="1" applyBorder="1" applyAlignment="1" applyProtection="1">
      <alignment horizontal="center" vertical="center"/>
      <protection hidden="1"/>
    </xf>
    <xf numFmtId="169" fontId="2" fillId="5" borderId="3" xfId="0" applyNumberFormat="1" applyFont="1" applyFill="1" applyBorder="1" applyAlignment="1" applyProtection="1">
      <alignment horizontal="center" vertical="center"/>
      <protection hidden="1"/>
    </xf>
    <xf numFmtId="169" fontId="2" fillId="5" borderId="4" xfId="0" applyNumberFormat="1" applyFont="1" applyFill="1" applyBorder="1" applyAlignment="1" applyProtection="1">
      <alignment horizontal="center" vertical="center"/>
      <protection hidden="1"/>
    </xf>
    <xf numFmtId="49" fontId="9" fillId="3" borderId="9" xfId="0" applyNumberFormat="1" applyFont="1" applyFill="1" applyBorder="1" applyAlignment="1" applyProtection="1">
      <alignment horizontal="left" vertical="center" wrapText="1"/>
    </xf>
    <xf numFmtId="49" fontId="9" fillId="3" borderId="0" xfId="0" applyNumberFormat="1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166" fontId="2" fillId="2" borderId="2" xfId="0" applyNumberFormat="1" applyFont="1" applyFill="1" applyBorder="1" applyAlignment="1" applyProtection="1">
      <alignment horizontal="left" wrapText="1"/>
      <protection hidden="1"/>
    </xf>
    <xf numFmtId="166" fontId="2" fillId="2" borderId="3" xfId="0" applyNumberFormat="1" applyFont="1" applyFill="1" applyBorder="1" applyAlignment="1" applyProtection="1">
      <alignment horizontal="left" wrapText="1"/>
      <protection hidden="1"/>
    </xf>
    <xf numFmtId="166" fontId="2" fillId="2" borderId="4" xfId="0" applyNumberFormat="1" applyFont="1" applyFill="1" applyBorder="1" applyAlignment="1" applyProtection="1">
      <alignment horizontal="left" wrapText="1"/>
      <protection hidden="1"/>
    </xf>
    <xf numFmtId="166" fontId="2" fillId="2" borderId="2" xfId="0" applyNumberFormat="1" applyFont="1" applyFill="1" applyBorder="1" applyAlignment="1" applyProtection="1">
      <alignment horizontal="center" wrapText="1"/>
      <protection hidden="1"/>
    </xf>
    <xf numFmtId="166" fontId="2" fillId="2" borderId="3" xfId="0" applyNumberFormat="1" applyFont="1" applyFill="1" applyBorder="1" applyAlignment="1" applyProtection="1">
      <alignment horizontal="center" wrapText="1"/>
      <protection hidden="1"/>
    </xf>
    <xf numFmtId="166" fontId="2" fillId="2" borderId="4" xfId="0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right" vertical="top" wrapText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65" fontId="5" fillId="2" borderId="1" xfId="0" applyNumberFormat="1" applyFont="1" applyFill="1" applyBorder="1" applyAlignment="1" applyProtection="1">
      <alignment horizontal="left" vertical="center"/>
      <protection hidden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1;&#1072;&#1083;&#1072;&#1085;&#1089;%20&#1087;&#1086;&#1082;&#1074;&#1072;&#1088;&#1090;&#1072;&#1083;&#1100;&#1085;&#1086;%202021/3%20&#1082;&#1074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омендации"/>
      <sheetName val="Баланс"/>
      <sheetName val="Прил.2"/>
      <sheetName val="Прил.3"/>
      <sheetName val="Прил.4"/>
      <sheetName val="Прил.5"/>
      <sheetName val="Чистые активы"/>
      <sheetName val="Анализ фин.сост."/>
      <sheetName val="Анализ разд. I и II"/>
      <sheetName val="Анализ разд. III-V"/>
      <sheetName val="Рентабельность"/>
      <sheetName val="Пояснительная записка"/>
      <sheetName val="Норм.коэффиц."/>
      <sheetName val="Увязки внутри форм"/>
      <sheetName val="Лист1"/>
      <sheetName val="Увязки межд.форм."/>
    </sheetNames>
    <sheetDataSet>
      <sheetData sheetId="0"/>
      <sheetData sheetId="1">
        <row r="2">
          <cell r="I2" t="str">
            <v>III</v>
          </cell>
        </row>
        <row r="5">
          <cell r="K5">
            <v>44469</v>
          </cell>
        </row>
        <row r="6">
          <cell r="O6" t="str">
            <v>январь</v>
          </cell>
          <cell r="Q6" t="str">
            <v>сентябрь</v>
          </cell>
        </row>
        <row r="76">
          <cell r="F76">
            <v>976</v>
          </cell>
        </row>
        <row r="107">
          <cell r="F107" t="str">
            <v>Д.П. Асташенко</v>
          </cell>
        </row>
        <row r="110">
          <cell r="F110" t="str">
            <v>Л.А. Буглак</v>
          </cell>
        </row>
        <row r="113">
          <cell r="A113" t="str">
            <v>20 октября 2021г.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3">
    <tabColor indexed="13"/>
  </sheetPr>
  <dimension ref="A1:V78"/>
  <sheetViews>
    <sheetView tabSelected="1" zoomScaleNormal="100" zoomScaleSheetLayoutView="100" workbookViewId="0">
      <selection activeCell="G42" sqref="G42:J42"/>
    </sheetView>
  </sheetViews>
  <sheetFormatPr defaultColWidth="9.140625" defaultRowHeight="11.25" customHeight="1" x14ac:dyDescent="0.2"/>
  <cols>
    <col min="1" max="1" width="16.85546875" style="21" customWidth="1"/>
    <col min="2" max="2" width="13.7109375" style="21" customWidth="1"/>
    <col min="3" max="3" width="8.42578125" style="21" customWidth="1"/>
    <col min="4" max="4" width="3.85546875" style="21" customWidth="1"/>
    <col min="5" max="5" width="2.5703125" style="21" customWidth="1"/>
    <col min="6" max="6" width="7.85546875" style="21" customWidth="1"/>
    <col min="7" max="7" width="2.7109375" style="21" customWidth="1"/>
    <col min="8" max="8" width="7" style="21" customWidth="1"/>
    <col min="9" max="9" width="2" style="21" customWidth="1"/>
    <col min="10" max="10" width="6.28515625" style="21" customWidth="1"/>
    <col min="11" max="11" width="5.28515625" style="21" customWidth="1"/>
    <col min="12" max="12" width="6.7109375" style="21" customWidth="1"/>
    <col min="13" max="13" width="2.28515625" style="21" customWidth="1"/>
    <col min="14" max="14" width="12.7109375" style="21" customWidth="1"/>
    <col min="15" max="15" width="24" style="20" customWidth="1"/>
    <col min="16" max="16" width="6.7109375" style="20" customWidth="1"/>
    <col min="17" max="22" width="9.140625" style="20"/>
    <col min="23" max="16384" width="9.140625" style="21"/>
  </cols>
  <sheetData>
    <row r="1" spans="1:22" s="4" customFormat="1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139" t="s">
        <v>0</v>
      </c>
      <c r="K1" s="139"/>
      <c r="L1" s="139"/>
      <c r="M1" s="139"/>
      <c r="N1" s="139"/>
      <c r="O1" s="3"/>
      <c r="P1" s="3"/>
      <c r="Q1" s="3"/>
      <c r="R1" s="3"/>
      <c r="S1" s="3"/>
      <c r="T1" s="3"/>
      <c r="U1" s="3"/>
      <c r="V1" s="3"/>
    </row>
    <row r="2" spans="1:22" s="4" customFormat="1" ht="32.25" customHeight="1" x14ac:dyDescent="0.2">
      <c r="A2" s="2"/>
      <c r="B2" s="2"/>
      <c r="C2" s="2"/>
      <c r="D2" s="2"/>
      <c r="E2" s="2"/>
      <c r="F2" s="2"/>
      <c r="G2" s="2"/>
      <c r="H2" s="140" t="s">
        <v>1</v>
      </c>
      <c r="I2" s="140"/>
      <c r="J2" s="140"/>
      <c r="K2" s="140"/>
      <c r="L2" s="140"/>
      <c r="M2" s="140"/>
      <c r="N2" s="140"/>
      <c r="O2" s="3"/>
      <c r="P2" s="3"/>
      <c r="Q2" s="3"/>
      <c r="R2" s="3"/>
      <c r="S2" s="3"/>
      <c r="T2" s="3"/>
      <c r="U2" s="3"/>
      <c r="V2" s="3"/>
    </row>
    <row r="3" spans="1:22" s="4" customFormat="1" ht="24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" t="s">
        <v>2</v>
      </c>
      <c r="O3" s="3"/>
      <c r="P3" s="3"/>
      <c r="Q3" s="3"/>
      <c r="R3" s="3"/>
      <c r="S3" s="3"/>
      <c r="T3" s="3"/>
      <c r="U3" s="3"/>
      <c r="V3" s="3"/>
    </row>
    <row r="4" spans="1:22" s="4" customFormat="1" ht="12.75" customHeight="1" x14ac:dyDescent="0.2">
      <c r="A4" s="141" t="s">
        <v>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3"/>
      <c r="P4" s="3"/>
      <c r="Q4" s="3"/>
      <c r="R4" s="3"/>
      <c r="S4" s="3"/>
      <c r="T4" s="3"/>
      <c r="U4" s="3"/>
      <c r="V4" s="3"/>
    </row>
    <row r="5" spans="1:22" s="4" customFormat="1" ht="12.75" customHeight="1" x14ac:dyDescent="0.2">
      <c r="A5" s="141" t="s">
        <v>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3"/>
      <c r="P5" s="3"/>
      <c r="Q5" s="3"/>
      <c r="R5" s="3"/>
      <c r="S5" s="3"/>
      <c r="T5" s="3"/>
      <c r="U5" s="3"/>
      <c r="V5" s="3"/>
    </row>
    <row r="6" spans="1:22" s="4" customFormat="1" ht="15" customHeight="1" x14ac:dyDescent="0.2">
      <c r="A6" s="2"/>
      <c r="B6" s="2"/>
      <c r="C6" s="6" t="s">
        <v>5</v>
      </c>
      <c r="D6" s="7" t="str">
        <f>[1]Баланс!O6</f>
        <v>январь</v>
      </c>
      <c r="E6" s="8" t="s">
        <v>6</v>
      </c>
      <c r="F6" s="9" t="str">
        <f>[1]Баланс!Q6</f>
        <v>сентябрь</v>
      </c>
      <c r="G6" s="142">
        <f>[1]Баланс!K5</f>
        <v>44469</v>
      </c>
      <c r="H6" s="142"/>
      <c r="I6" s="10"/>
      <c r="J6" s="10"/>
      <c r="K6" s="10"/>
      <c r="L6" s="11"/>
      <c r="M6" s="11"/>
      <c r="N6" s="2"/>
      <c r="O6" s="3"/>
      <c r="P6" s="3"/>
      <c r="Q6" s="3"/>
      <c r="R6" s="3"/>
      <c r="S6" s="3"/>
      <c r="T6" s="3"/>
      <c r="U6" s="3"/>
      <c r="V6" s="3"/>
    </row>
    <row r="7" spans="1:22" s="4" customFormat="1" ht="9" customHeight="1" x14ac:dyDescent="0.2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  <c r="U7" s="3"/>
      <c r="V7" s="3"/>
    </row>
    <row r="8" spans="1:22" s="4" customFormat="1" ht="15" customHeight="1" x14ac:dyDescent="0.2">
      <c r="A8" s="131" t="s">
        <v>7</v>
      </c>
      <c r="B8" s="132"/>
      <c r="C8" s="132"/>
      <c r="D8" s="13"/>
      <c r="E8" s="133" t="s">
        <v>8</v>
      </c>
      <c r="F8" s="134"/>
      <c r="G8" s="134"/>
      <c r="H8" s="134"/>
      <c r="I8" s="134"/>
      <c r="J8" s="134"/>
      <c r="K8" s="134"/>
      <c r="L8" s="134"/>
      <c r="M8" s="134"/>
      <c r="N8" s="135"/>
      <c r="O8" s="3"/>
      <c r="P8" s="3"/>
      <c r="Q8" s="3"/>
      <c r="R8" s="3"/>
      <c r="S8" s="3"/>
      <c r="T8" s="3"/>
      <c r="U8" s="3"/>
      <c r="V8" s="3"/>
    </row>
    <row r="9" spans="1:22" s="4" customFormat="1" ht="15" customHeight="1" x14ac:dyDescent="0.2">
      <c r="A9" s="131" t="s">
        <v>9</v>
      </c>
      <c r="B9" s="132"/>
      <c r="C9" s="132"/>
      <c r="D9" s="13"/>
      <c r="E9" s="136">
        <v>100993744</v>
      </c>
      <c r="F9" s="137"/>
      <c r="G9" s="137"/>
      <c r="H9" s="137"/>
      <c r="I9" s="137"/>
      <c r="J9" s="137"/>
      <c r="K9" s="137"/>
      <c r="L9" s="137"/>
      <c r="M9" s="137"/>
      <c r="N9" s="138"/>
      <c r="O9" s="3"/>
      <c r="P9" s="3"/>
      <c r="Q9" s="3"/>
      <c r="R9" s="3"/>
      <c r="S9" s="3"/>
      <c r="T9" s="3"/>
      <c r="U9" s="3"/>
      <c r="V9" s="3"/>
    </row>
    <row r="10" spans="1:22" s="4" customFormat="1" ht="15" customHeight="1" x14ac:dyDescent="0.2">
      <c r="A10" s="131" t="s">
        <v>10</v>
      </c>
      <c r="B10" s="132"/>
      <c r="C10" s="132"/>
      <c r="D10" s="13"/>
      <c r="E10" s="136">
        <v>73120</v>
      </c>
      <c r="F10" s="137"/>
      <c r="G10" s="137"/>
      <c r="H10" s="137"/>
      <c r="I10" s="137"/>
      <c r="J10" s="137"/>
      <c r="K10" s="137"/>
      <c r="L10" s="137"/>
      <c r="M10" s="137"/>
      <c r="N10" s="138"/>
      <c r="O10" s="3"/>
      <c r="P10" s="3"/>
      <c r="Q10" s="3"/>
      <c r="R10" s="3"/>
      <c r="S10" s="3"/>
      <c r="T10" s="3"/>
      <c r="U10" s="3"/>
      <c r="V10" s="3"/>
    </row>
    <row r="11" spans="1:22" s="4" customFormat="1" ht="15" customHeight="1" x14ac:dyDescent="0.2">
      <c r="A11" s="131" t="s">
        <v>11</v>
      </c>
      <c r="B11" s="132"/>
      <c r="C11" s="132"/>
      <c r="D11" s="13"/>
      <c r="E11" s="133" t="s">
        <v>12</v>
      </c>
      <c r="F11" s="134"/>
      <c r="G11" s="134"/>
      <c r="H11" s="134"/>
      <c r="I11" s="134"/>
      <c r="J11" s="134"/>
      <c r="K11" s="134"/>
      <c r="L11" s="134"/>
      <c r="M11" s="134"/>
      <c r="N11" s="135"/>
      <c r="O11" s="3"/>
      <c r="P11" s="3"/>
      <c r="Q11" s="3"/>
      <c r="R11" s="3"/>
      <c r="S11" s="3"/>
      <c r="T11" s="3"/>
      <c r="U11" s="3"/>
      <c r="V11" s="3"/>
    </row>
    <row r="12" spans="1:22" s="4" customFormat="1" ht="15" customHeight="1" x14ac:dyDescent="0.2">
      <c r="A12" s="131" t="s">
        <v>13</v>
      </c>
      <c r="B12" s="132"/>
      <c r="C12" s="132"/>
      <c r="D12" s="13"/>
      <c r="E12" s="133" t="s">
        <v>14</v>
      </c>
      <c r="F12" s="134"/>
      <c r="G12" s="134"/>
      <c r="H12" s="134"/>
      <c r="I12" s="134"/>
      <c r="J12" s="134"/>
      <c r="K12" s="134"/>
      <c r="L12" s="134"/>
      <c r="M12" s="134"/>
      <c r="N12" s="135"/>
      <c r="O12" s="3"/>
      <c r="P12" s="3"/>
      <c r="Q12" s="3"/>
      <c r="R12" s="3"/>
      <c r="S12" s="3"/>
      <c r="T12" s="3"/>
      <c r="U12" s="3"/>
      <c r="V12" s="3"/>
    </row>
    <row r="13" spans="1:22" s="4" customFormat="1" ht="15" customHeight="1" x14ac:dyDescent="0.2">
      <c r="A13" s="131" t="s">
        <v>15</v>
      </c>
      <c r="B13" s="132"/>
      <c r="C13" s="132"/>
      <c r="D13" s="13"/>
      <c r="E13" s="133" t="s">
        <v>16</v>
      </c>
      <c r="F13" s="134"/>
      <c r="G13" s="134"/>
      <c r="H13" s="134"/>
      <c r="I13" s="134"/>
      <c r="J13" s="134"/>
      <c r="K13" s="134"/>
      <c r="L13" s="134"/>
      <c r="M13" s="134"/>
      <c r="N13" s="135"/>
      <c r="O13" s="3"/>
      <c r="P13" s="3"/>
      <c r="Q13" s="3"/>
      <c r="R13" s="3"/>
      <c r="S13" s="3"/>
      <c r="T13" s="3"/>
      <c r="U13" s="3"/>
      <c r="V13" s="3"/>
    </row>
    <row r="14" spans="1:22" s="4" customFormat="1" ht="15" customHeight="1" x14ac:dyDescent="0.2">
      <c r="A14" s="131" t="s">
        <v>17</v>
      </c>
      <c r="B14" s="132"/>
      <c r="C14" s="132"/>
      <c r="D14" s="13"/>
      <c r="E14" s="136" t="s">
        <v>18</v>
      </c>
      <c r="F14" s="137"/>
      <c r="G14" s="137"/>
      <c r="H14" s="137"/>
      <c r="I14" s="137"/>
      <c r="J14" s="137"/>
      <c r="K14" s="137"/>
      <c r="L14" s="137"/>
      <c r="M14" s="137"/>
      <c r="N14" s="138"/>
      <c r="O14" s="3"/>
      <c r="P14" s="3"/>
      <c r="Q14" s="3"/>
      <c r="R14" s="3"/>
      <c r="S14" s="3"/>
      <c r="T14" s="3"/>
      <c r="U14" s="3"/>
      <c r="V14" s="3"/>
    </row>
    <row r="15" spans="1:22" s="4" customFormat="1" ht="5.2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2"/>
      <c r="K15" s="2"/>
      <c r="L15" s="2"/>
      <c r="M15" s="2"/>
      <c r="N15" s="2"/>
      <c r="O15" s="3"/>
      <c r="P15" s="3"/>
      <c r="Q15" s="3"/>
      <c r="R15" s="3"/>
      <c r="S15" s="3"/>
      <c r="T15" s="3"/>
      <c r="U15" s="3"/>
      <c r="V15" s="3"/>
    </row>
    <row r="16" spans="1:22" s="4" customFormat="1" ht="22.15" customHeight="1" x14ac:dyDescent="0.2">
      <c r="A16" s="71" t="s">
        <v>19</v>
      </c>
      <c r="B16" s="72"/>
      <c r="C16" s="72"/>
      <c r="D16" s="72"/>
      <c r="E16" s="73"/>
      <c r="F16" s="77" t="s">
        <v>20</v>
      </c>
      <c r="G16" s="14" t="s">
        <v>21</v>
      </c>
      <c r="H16" s="15" t="str">
        <f>D6</f>
        <v>январь</v>
      </c>
      <c r="I16" s="15" t="s">
        <v>6</v>
      </c>
      <c r="J16" s="16" t="str">
        <f>F6</f>
        <v>сентябрь</v>
      </c>
      <c r="K16" s="17" t="s">
        <v>22</v>
      </c>
      <c r="L16" s="15" t="str">
        <f>H16</f>
        <v>январь</v>
      </c>
      <c r="M16" s="18" t="s">
        <v>6</v>
      </c>
      <c r="N16" s="16" t="str">
        <f>J16</f>
        <v>сентябрь</v>
      </c>
      <c r="O16" s="126" t="s">
        <v>23</v>
      </c>
      <c r="P16" s="127"/>
      <c r="Q16" s="127"/>
      <c r="R16" s="3"/>
      <c r="S16" s="3"/>
      <c r="T16" s="3"/>
      <c r="U16" s="3"/>
      <c r="V16" s="3"/>
    </row>
    <row r="17" spans="1:22" ht="15" customHeight="1" x14ac:dyDescent="0.2">
      <c r="A17" s="74"/>
      <c r="B17" s="75"/>
      <c r="C17" s="75"/>
      <c r="D17" s="75"/>
      <c r="E17" s="76"/>
      <c r="F17" s="78"/>
      <c r="G17" s="79">
        <f>G6</f>
        <v>44469</v>
      </c>
      <c r="H17" s="80"/>
      <c r="I17" s="80"/>
      <c r="J17" s="81"/>
      <c r="K17" s="79">
        <f>DATE(YEAR(G17),MONTH(0),DAY(0))</f>
        <v>44196</v>
      </c>
      <c r="L17" s="80"/>
      <c r="M17" s="80"/>
      <c r="N17" s="81"/>
      <c r="O17" s="126"/>
      <c r="P17" s="127"/>
      <c r="Q17" s="127"/>
      <c r="R17" s="19"/>
      <c r="S17" s="19"/>
      <c r="T17" s="19"/>
      <c r="U17" s="19"/>
    </row>
    <row r="18" spans="1:22" ht="11.25" customHeight="1" x14ac:dyDescent="0.2">
      <c r="A18" s="82">
        <v>1</v>
      </c>
      <c r="B18" s="83"/>
      <c r="C18" s="83"/>
      <c r="D18" s="83"/>
      <c r="E18" s="84"/>
      <c r="F18" s="22">
        <v>2</v>
      </c>
      <c r="G18" s="128">
        <v>3</v>
      </c>
      <c r="H18" s="129"/>
      <c r="I18" s="129"/>
      <c r="J18" s="130"/>
      <c r="K18" s="128">
        <v>4</v>
      </c>
      <c r="L18" s="129"/>
      <c r="M18" s="129"/>
      <c r="N18" s="130"/>
      <c r="O18" s="126"/>
      <c r="P18" s="127"/>
      <c r="Q18" s="127"/>
      <c r="R18" s="19"/>
      <c r="S18" s="19"/>
      <c r="T18" s="19"/>
      <c r="U18" s="19"/>
    </row>
    <row r="19" spans="1:22" s="28" customFormat="1" ht="27" customHeight="1" x14ac:dyDescent="0.2">
      <c r="A19" s="59" t="s">
        <v>24</v>
      </c>
      <c r="B19" s="60"/>
      <c r="C19" s="60"/>
      <c r="D19" s="60"/>
      <c r="E19" s="61"/>
      <c r="F19" s="23" t="s">
        <v>25</v>
      </c>
      <c r="G19" s="62">
        <v>3747</v>
      </c>
      <c r="H19" s="63"/>
      <c r="I19" s="63"/>
      <c r="J19" s="64"/>
      <c r="K19" s="62">
        <v>3113</v>
      </c>
      <c r="L19" s="63"/>
      <c r="M19" s="63"/>
      <c r="N19" s="64"/>
      <c r="O19" s="24" t="s">
        <v>26</v>
      </c>
      <c r="P19" s="25"/>
      <c r="Q19" s="25"/>
      <c r="R19" s="25"/>
      <c r="S19" s="26"/>
      <c r="T19" s="26"/>
      <c r="U19" s="26"/>
      <c r="V19" s="27"/>
    </row>
    <row r="20" spans="1:22" s="28" customFormat="1" ht="27" customHeight="1" x14ac:dyDescent="0.2">
      <c r="A20" s="59" t="s">
        <v>27</v>
      </c>
      <c r="B20" s="60"/>
      <c r="C20" s="60"/>
      <c r="D20" s="60"/>
      <c r="E20" s="61"/>
      <c r="F20" s="23" t="s">
        <v>28</v>
      </c>
      <c r="G20" s="68">
        <v>2915</v>
      </c>
      <c r="H20" s="69"/>
      <c r="I20" s="69"/>
      <c r="J20" s="70"/>
      <c r="K20" s="68">
        <v>2253</v>
      </c>
      <c r="L20" s="69"/>
      <c r="M20" s="69"/>
      <c r="N20" s="70"/>
      <c r="O20" s="24" t="s">
        <v>29</v>
      </c>
      <c r="P20" s="25"/>
      <c r="Q20" s="25"/>
      <c r="R20" s="25"/>
      <c r="S20" s="26"/>
      <c r="T20" s="26"/>
      <c r="U20" s="26"/>
      <c r="V20" s="27"/>
    </row>
    <row r="21" spans="1:22" s="28" customFormat="1" ht="15" customHeight="1" x14ac:dyDescent="0.2">
      <c r="A21" s="122" t="s">
        <v>30</v>
      </c>
      <c r="B21" s="60"/>
      <c r="C21" s="60"/>
      <c r="D21" s="60"/>
      <c r="E21" s="61"/>
      <c r="F21" s="23" t="s">
        <v>31</v>
      </c>
      <c r="G21" s="65">
        <f>G19-G20</f>
        <v>832</v>
      </c>
      <c r="H21" s="66"/>
      <c r="I21" s="66"/>
      <c r="J21" s="67"/>
      <c r="K21" s="65">
        <f>K19-K20</f>
        <v>860</v>
      </c>
      <c r="L21" s="66"/>
      <c r="M21" s="66"/>
      <c r="N21" s="67"/>
      <c r="O21" s="24"/>
      <c r="P21" s="29"/>
      <c r="Q21" s="29"/>
      <c r="R21" s="29"/>
      <c r="S21" s="30"/>
      <c r="T21" s="26"/>
      <c r="U21" s="26"/>
      <c r="V21" s="27"/>
    </row>
    <row r="22" spans="1:22" s="28" customFormat="1" ht="15" customHeight="1" x14ac:dyDescent="0.2">
      <c r="A22" s="59" t="s">
        <v>32</v>
      </c>
      <c r="B22" s="60"/>
      <c r="C22" s="60"/>
      <c r="D22" s="60"/>
      <c r="E22" s="61"/>
      <c r="F22" s="23" t="s">
        <v>33</v>
      </c>
      <c r="G22" s="68">
        <v>0</v>
      </c>
      <c r="H22" s="69"/>
      <c r="I22" s="69"/>
      <c r="J22" s="70"/>
      <c r="K22" s="68">
        <v>0</v>
      </c>
      <c r="L22" s="69"/>
      <c r="M22" s="69"/>
      <c r="N22" s="70"/>
      <c r="O22" s="24" t="s">
        <v>34</v>
      </c>
      <c r="P22" s="29"/>
      <c r="Q22" s="29"/>
      <c r="R22" s="29"/>
      <c r="S22" s="30"/>
      <c r="T22" s="26"/>
      <c r="U22" s="26"/>
      <c r="V22" s="27"/>
    </row>
    <row r="23" spans="1:22" s="28" customFormat="1" ht="15" customHeight="1" x14ac:dyDescent="0.2">
      <c r="A23" s="59" t="s">
        <v>35</v>
      </c>
      <c r="B23" s="60"/>
      <c r="C23" s="60"/>
      <c r="D23" s="60"/>
      <c r="E23" s="61"/>
      <c r="F23" s="23" t="s">
        <v>36</v>
      </c>
      <c r="G23" s="68">
        <v>0</v>
      </c>
      <c r="H23" s="69"/>
      <c r="I23" s="69"/>
      <c r="J23" s="70"/>
      <c r="K23" s="68"/>
      <c r="L23" s="69"/>
      <c r="M23" s="69"/>
      <c r="N23" s="70"/>
      <c r="O23" s="24" t="s">
        <v>37</v>
      </c>
      <c r="P23" s="29"/>
      <c r="Q23" s="29"/>
      <c r="R23" s="29"/>
      <c r="S23" s="30"/>
      <c r="T23" s="26"/>
      <c r="U23" s="26"/>
      <c r="V23" s="27"/>
    </row>
    <row r="24" spans="1:22" s="28" customFormat="1" ht="27" customHeight="1" x14ac:dyDescent="0.2">
      <c r="A24" s="59" t="s">
        <v>38</v>
      </c>
      <c r="B24" s="60"/>
      <c r="C24" s="60"/>
      <c r="D24" s="60"/>
      <c r="E24" s="61"/>
      <c r="F24" s="23" t="s">
        <v>39</v>
      </c>
      <c r="G24" s="123">
        <f>G21-G22-G23</f>
        <v>832</v>
      </c>
      <c r="H24" s="124"/>
      <c r="I24" s="124"/>
      <c r="J24" s="125"/>
      <c r="K24" s="123">
        <f>K21-K22-K23</f>
        <v>860</v>
      </c>
      <c r="L24" s="124"/>
      <c r="M24" s="124"/>
      <c r="N24" s="125"/>
      <c r="O24" s="24"/>
      <c r="P24" s="31"/>
      <c r="Q24" s="31"/>
      <c r="R24" s="31"/>
      <c r="S24" s="30"/>
      <c r="T24" s="26"/>
      <c r="U24" s="26"/>
      <c r="V24" s="27"/>
    </row>
    <row r="25" spans="1:22" s="28" customFormat="1" ht="15" customHeight="1" x14ac:dyDescent="0.2">
      <c r="A25" s="59" t="s">
        <v>40</v>
      </c>
      <c r="B25" s="60"/>
      <c r="C25" s="60"/>
      <c r="D25" s="60"/>
      <c r="E25" s="61"/>
      <c r="F25" s="23" t="s">
        <v>41</v>
      </c>
      <c r="G25" s="62">
        <v>0</v>
      </c>
      <c r="H25" s="63"/>
      <c r="I25" s="63"/>
      <c r="J25" s="64"/>
      <c r="K25" s="62">
        <v>0</v>
      </c>
      <c r="L25" s="63"/>
      <c r="M25" s="63"/>
      <c r="N25" s="64"/>
      <c r="O25" s="32" t="s">
        <v>42</v>
      </c>
      <c r="P25" s="29"/>
      <c r="Q25" s="29"/>
      <c r="R25" s="29"/>
      <c r="S25" s="30"/>
      <c r="T25" s="26"/>
      <c r="U25" s="26"/>
      <c r="V25" s="27"/>
    </row>
    <row r="26" spans="1:22" s="28" customFormat="1" ht="15" customHeight="1" x14ac:dyDescent="0.2">
      <c r="A26" s="59" t="s">
        <v>43</v>
      </c>
      <c r="B26" s="60"/>
      <c r="C26" s="60"/>
      <c r="D26" s="60"/>
      <c r="E26" s="61"/>
      <c r="F26" s="23" t="s">
        <v>44</v>
      </c>
      <c r="G26" s="68">
        <v>0</v>
      </c>
      <c r="H26" s="69"/>
      <c r="I26" s="69"/>
      <c r="J26" s="70"/>
      <c r="K26" s="68">
        <v>0</v>
      </c>
      <c r="L26" s="69"/>
      <c r="M26" s="69"/>
      <c r="N26" s="70"/>
      <c r="O26" s="24" t="s">
        <v>45</v>
      </c>
      <c r="P26" s="29"/>
      <c r="Q26" s="29"/>
      <c r="R26" s="29"/>
      <c r="S26" s="30"/>
      <c r="T26" s="26"/>
      <c r="U26" s="26"/>
      <c r="V26" s="27"/>
    </row>
    <row r="27" spans="1:22" s="28" customFormat="1" ht="20.100000000000001" customHeight="1" x14ac:dyDescent="0.2">
      <c r="A27" s="122" t="s">
        <v>46</v>
      </c>
      <c r="B27" s="60"/>
      <c r="C27" s="60"/>
      <c r="D27" s="60"/>
      <c r="E27" s="61"/>
      <c r="F27" s="23" t="s">
        <v>47</v>
      </c>
      <c r="G27" s="65">
        <f>G24+G25-G26</f>
        <v>832</v>
      </c>
      <c r="H27" s="66"/>
      <c r="I27" s="66"/>
      <c r="J27" s="67"/>
      <c r="K27" s="65">
        <f>K24+K25-K26</f>
        <v>860</v>
      </c>
      <c r="L27" s="66"/>
      <c r="M27" s="66"/>
      <c r="N27" s="67"/>
      <c r="O27" s="24"/>
      <c r="P27" s="31"/>
      <c r="Q27" s="31"/>
      <c r="R27" s="31"/>
      <c r="S27" s="30"/>
      <c r="T27" s="26"/>
      <c r="U27" s="26"/>
      <c r="V27" s="27"/>
    </row>
    <row r="28" spans="1:22" s="28" customFormat="1" ht="15" customHeight="1" x14ac:dyDescent="0.2">
      <c r="A28" s="59" t="s">
        <v>48</v>
      </c>
      <c r="B28" s="60"/>
      <c r="C28" s="60"/>
      <c r="D28" s="60"/>
      <c r="E28" s="61"/>
      <c r="F28" s="23">
        <v>100</v>
      </c>
      <c r="G28" s="109">
        <f>G30+G31+G32+G33</f>
        <v>901</v>
      </c>
      <c r="H28" s="110"/>
      <c r="I28" s="110"/>
      <c r="J28" s="111"/>
      <c r="K28" s="109">
        <f>K30+K31+K32+K33</f>
        <v>411</v>
      </c>
      <c r="L28" s="110"/>
      <c r="M28" s="110"/>
      <c r="N28" s="111"/>
      <c r="O28" s="24" t="s">
        <v>49</v>
      </c>
      <c r="P28" s="25"/>
      <c r="Q28" s="25"/>
      <c r="R28" s="25"/>
      <c r="S28" s="26"/>
      <c r="T28" s="26"/>
      <c r="U28" s="26"/>
      <c r="V28" s="27"/>
    </row>
    <row r="29" spans="1:22" s="28" customFormat="1" ht="15" customHeight="1" x14ac:dyDescent="0.2">
      <c r="A29" s="91" t="s">
        <v>50</v>
      </c>
      <c r="B29" s="92"/>
      <c r="C29" s="92"/>
      <c r="D29" s="92"/>
      <c r="E29" s="93"/>
      <c r="F29" s="33"/>
      <c r="G29" s="116"/>
      <c r="H29" s="117"/>
      <c r="I29" s="117"/>
      <c r="J29" s="118"/>
      <c r="K29" s="116"/>
      <c r="L29" s="117"/>
      <c r="M29" s="117"/>
      <c r="N29" s="118"/>
      <c r="O29" s="34"/>
      <c r="P29" s="25"/>
      <c r="Q29" s="25"/>
      <c r="R29" s="25"/>
      <c r="S29" s="26"/>
      <c r="T29" s="26"/>
      <c r="U29" s="26"/>
      <c r="V29" s="27"/>
    </row>
    <row r="30" spans="1:22" s="28" customFormat="1" ht="38.25" customHeight="1" x14ac:dyDescent="0.2">
      <c r="A30" s="96" t="s">
        <v>51</v>
      </c>
      <c r="B30" s="97"/>
      <c r="C30" s="97"/>
      <c r="D30" s="97"/>
      <c r="E30" s="98"/>
      <c r="F30" s="35" t="s">
        <v>52</v>
      </c>
      <c r="G30" s="119">
        <v>1</v>
      </c>
      <c r="H30" s="120"/>
      <c r="I30" s="120"/>
      <c r="J30" s="121"/>
      <c r="K30" s="119"/>
      <c r="L30" s="120"/>
      <c r="M30" s="120"/>
      <c r="N30" s="121"/>
      <c r="O30" s="34"/>
      <c r="P30" s="25"/>
      <c r="Q30" s="25"/>
      <c r="R30" s="25"/>
      <c r="S30" s="26"/>
      <c r="T30" s="26"/>
      <c r="U30" s="26"/>
      <c r="V30" s="27"/>
    </row>
    <row r="31" spans="1:22" s="28" customFormat="1" ht="27" customHeight="1" x14ac:dyDescent="0.2">
      <c r="A31" s="88" t="s">
        <v>53</v>
      </c>
      <c r="B31" s="89"/>
      <c r="C31" s="89"/>
      <c r="D31" s="89"/>
      <c r="E31" s="90"/>
      <c r="F31" s="23">
        <v>102</v>
      </c>
      <c r="G31" s="62">
        <v>159</v>
      </c>
      <c r="H31" s="63"/>
      <c r="I31" s="63"/>
      <c r="J31" s="64"/>
      <c r="K31" s="62">
        <v>144</v>
      </c>
      <c r="L31" s="63"/>
      <c r="M31" s="63"/>
      <c r="N31" s="64"/>
      <c r="O31" s="34"/>
      <c r="P31" s="25"/>
      <c r="Q31" s="25"/>
      <c r="R31" s="25"/>
      <c r="S31" s="26"/>
      <c r="T31" s="26"/>
      <c r="U31" s="26"/>
      <c r="V31" s="27"/>
    </row>
    <row r="32" spans="1:22" s="28" customFormat="1" ht="15" customHeight="1" x14ac:dyDescent="0.2">
      <c r="A32" s="88" t="s">
        <v>54</v>
      </c>
      <c r="B32" s="89"/>
      <c r="C32" s="89"/>
      <c r="D32" s="89"/>
      <c r="E32" s="90"/>
      <c r="F32" s="23">
        <v>103</v>
      </c>
      <c r="G32" s="62">
        <v>0</v>
      </c>
      <c r="H32" s="63"/>
      <c r="I32" s="63"/>
      <c r="J32" s="64"/>
      <c r="K32" s="62">
        <v>2</v>
      </c>
      <c r="L32" s="63"/>
      <c r="M32" s="63"/>
      <c r="N32" s="64"/>
      <c r="O32" s="34"/>
      <c r="P32" s="25"/>
      <c r="Q32" s="25"/>
      <c r="R32" s="25"/>
      <c r="S32" s="26"/>
      <c r="T32" s="26"/>
      <c r="U32" s="26"/>
      <c r="V32" s="27"/>
    </row>
    <row r="33" spans="1:22" s="28" customFormat="1" ht="17.25" customHeight="1" x14ac:dyDescent="0.2">
      <c r="A33" s="106" t="s">
        <v>55</v>
      </c>
      <c r="B33" s="107"/>
      <c r="C33" s="107"/>
      <c r="D33" s="107"/>
      <c r="E33" s="108"/>
      <c r="F33" s="23">
        <v>104</v>
      </c>
      <c r="G33" s="62">
        <v>741</v>
      </c>
      <c r="H33" s="63"/>
      <c r="I33" s="63"/>
      <c r="J33" s="64"/>
      <c r="K33" s="62">
        <v>265</v>
      </c>
      <c r="L33" s="63"/>
      <c r="M33" s="63"/>
      <c r="N33" s="64"/>
      <c r="O33" s="34"/>
      <c r="P33" s="25"/>
      <c r="Q33" s="25"/>
      <c r="R33" s="25"/>
      <c r="S33" s="26"/>
      <c r="T33" s="26"/>
      <c r="U33" s="26"/>
      <c r="V33" s="27"/>
    </row>
    <row r="34" spans="1:22" s="28" customFormat="1" ht="15" customHeight="1" x14ac:dyDescent="0.2">
      <c r="A34" s="59" t="s">
        <v>56</v>
      </c>
      <c r="B34" s="60"/>
      <c r="C34" s="60"/>
      <c r="D34" s="60"/>
      <c r="E34" s="61"/>
      <c r="F34" s="23">
        <v>110</v>
      </c>
      <c r="G34" s="113">
        <f>G36+G37</f>
        <v>2</v>
      </c>
      <c r="H34" s="114"/>
      <c r="I34" s="114"/>
      <c r="J34" s="115"/>
      <c r="K34" s="113">
        <f>K36+K37</f>
        <v>288</v>
      </c>
      <c r="L34" s="114"/>
      <c r="M34" s="114"/>
      <c r="N34" s="115"/>
      <c r="O34" s="24" t="s">
        <v>57</v>
      </c>
      <c r="P34" s="25"/>
      <c r="Q34" s="25"/>
      <c r="R34" s="25"/>
      <c r="S34" s="26"/>
      <c r="T34" s="26"/>
      <c r="U34" s="26"/>
      <c r="V34" s="27"/>
    </row>
    <row r="35" spans="1:22" s="28" customFormat="1" ht="15" customHeight="1" x14ac:dyDescent="0.2">
      <c r="A35" s="91" t="s">
        <v>58</v>
      </c>
      <c r="B35" s="92"/>
      <c r="C35" s="92"/>
      <c r="D35" s="92"/>
      <c r="E35" s="93"/>
      <c r="F35" s="36"/>
      <c r="G35" s="94"/>
      <c r="H35" s="94"/>
      <c r="I35" s="94"/>
      <c r="J35" s="95"/>
      <c r="K35" s="94"/>
      <c r="L35" s="94"/>
      <c r="M35" s="94"/>
      <c r="N35" s="95"/>
      <c r="O35" s="34"/>
      <c r="P35" s="25"/>
      <c r="Q35" s="25"/>
      <c r="R35" s="25"/>
      <c r="S35" s="26"/>
      <c r="T35" s="26"/>
      <c r="U35" s="26"/>
      <c r="V35" s="27"/>
    </row>
    <row r="36" spans="1:22" s="28" customFormat="1" ht="38.25" customHeight="1" x14ac:dyDescent="0.2">
      <c r="A36" s="96" t="s">
        <v>59</v>
      </c>
      <c r="B36" s="97"/>
      <c r="C36" s="97"/>
      <c r="D36" s="97"/>
      <c r="E36" s="98"/>
      <c r="F36" s="35">
        <v>111</v>
      </c>
      <c r="G36" s="112">
        <v>0</v>
      </c>
      <c r="H36" s="99"/>
      <c r="I36" s="99"/>
      <c r="J36" s="100"/>
      <c r="K36" s="112">
        <v>288</v>
      </c>
      <c r="L36" s="99"/>
      <c r="M36" s="99"/>
      <c r="N36" s="100"/>
      <c r="O36" s="34"/>
      <c r="P36" s="25"/>
      <c r="Q36" s="25"/>
      <c r="R36" s="25"/>
      <c r="S36" s="26"/>
      <c r="T36" s="26"/>
      <c r="U36" s="26"/>
      <c r="V36" s="27"/>
    </row>
    <row r="37" spans="1:22" s="28" customFormat="1" ht="15" customHeight="1" x14ac:dyDescent="0.2">
      <c r="A37" s="106" t="s">
        <v>60</v>
      </c>
      <c r="B37" s="107"/>
      <c r="C37" s="107"/>
      <c r="D37" s="107"/>
      <c r="E37" s="108"/>
      <c r="F37" s="23">
        <v>112</v>
      </c>
      <c r="G37" s="68">
        <v>2</v>
      </c>
      <c r="H37" s="69"/>
      <c r="I37" s="69"/>
      <c r="J37" s="70"/>
      <c r="K37" s="68">
        <v>0</v>
      </c>
      <c r="L37" s="69"/>
      <c r="M37" s="69"/>
      <c r="N37" s="70"/>
      <c r="O37" s="34"/>
      <c r="P37" s="25"/>
      <c r="Q37" s="25"/>
      <c r="R37" s="25"/>
      <c r="S37" s="26"/>
      <c r="T37" s="26"/>
      <c r="U37" s="26"/>
      <c r="V37" s="27"/>
    </row>
    <row r="38" spans="1:22" s="28" customFormat="1" ht="15" customHeight="1" x14ac:dyDescent="0.2">
      <c r="A38" s="59" t="s">
        <v>61</v>
      </c>
      <c r="B38" s="60"/>
      <c r="C38" s="60"/>
      <c r="D38" s="60"/>
      <c r="E38" s="61"/>
      <c r="F38" s="23">
        <v>120</v>
      </c>
      <c r="G38" s="109">
        <f>G40+G41</f>
        <v>255</v>
      </c>
      <c r="H38" s="110"/>
      <c r="I38" s="110"/>
      <c r="J38" s="111"/>
      <c r="K38" s="109">
        <v>54</v>
      </c>
      <c r="L38" s="110"/>
      <c r="M38" s="110"/>
      <c r="N38" s="111"/>
      <c r="O38" s="24" t="s">
        <v>49</v>
      </c>
      <c r="P38" s="25"/>
      <c r="Q38" s="25"/>
      <c r="R38" s="25"/>
      <c r="S38" s="26"/>
      <c r="T38" s="26"/>
      <c r="U38" s="26"/>
      <c r="V38" s="27"/>
    </row>
    <row r="39" spans="1:22" s="28" customFormat="1" ht="15" customHeight="1" x14ac:dyDescent="0.2">
      <c r="A39" s="91" t="s">
        <v>58</v>
      </c>
      <c r="B39" s="92"/>
      <c r="C39" s="92"/>
      <c r="D39" s="92"/>
      <c r="E39" s="93"/>
      <c r="F39" s="36"/>
      <c r="G39" s="94"/>
      <c r="H39" s="94"/>
      <c r="I39" s="94"/>
      <c r="J39" s="95"/>
      <c r="K39" s="94"/>
      <c r="L39" s="94"/>
      <c r="M39" s="94"/>
      <c r="N39" s="95"/>
      <c r="O39" s="34"/>
      <c r="P39" s="25"/>
      <c r="Q39" s="25"/>
      <c r="R39" s="25"/>
      <c r="S39" s="26"/>
      <c r="T39" s="26"/>
      <c r="U39" s="26"/>
      <c r="V39" s="27"/>
    </row>
    <row r="40" spans="1:22" s="28" customFormat="1" ht="27" customHeight="1" x14ac:dyDescent="0.2">
      <c r="A40" s="96" t="s">
        <v>62</v>
      </c>
      <c r="B40" s="97"/>
      <c r="C40" s="97"/>
      <c r="D40" s="97"/>
      <c r="E40" s="98"/>
      <c r="F40" s="35">
        <v>121</v>
      </c>
      <c r="G40" s="104"/>
      <c r="H40" s="104"/>
      <c r="I40" s="104"/>
      <c r="J40" s="105"/>
      <c r="K40" s="104">
        <v>12</v>
      </c>
      <c r="L40" s="104"/>
      <c r="M40" s="104"/>
      <c r="N40" s="105"/>
      <c r="O40" s="34"/>
      <c r="P40" s="25"/>
      <c r="Q40" s="25"/>
      <c r="R40" s="25"/>
      <c r="S40" s="26"/>
      <c r="T40" s="26"/>
      <c r="U40" s="26"/>
      <c r="V40" s="27"/>
    </row>
    <row r="41" spans="1:22" s="28" customFormat="1" ht="15" customHeight="1" x14ac:dyDescent="0.2">
      <c r="A41" s="88" t="s">
        <v>63</v>
      </c>
      <c r="B41" s="89"/>
      <c r="C41" s="89"/>
      <c r="D41" s="89"/>
      <c r="E41" s="90"/>
      <c r="F41" s="23">
        <v>122</v>
      </c>
      <c r="G41" s="62">
        <v>255</v>
      </c>
      <c r="H41" s="63"/>
      <c r="I41" s="63"/>
      <c r="J41" s="64"/>
      <c r="K41" s="62">
        <v>42</v>
      </c>
      <c r="L41" s="63"/>
      <c r="M41" s="63"/>
      <c r="N41" s="64"/>
      <c r="O41" s="34"/>
      <c r="P41" s="25"/>
      <c r="Q41" s="25"/>
      <c r="R41" s="25"/>
      <c r="S41" s="26"/>
      <c r="T41" s="26"/>
      <c r="U41" s="26"/>
      <c r="V41" s="27"/>
    </row>
    <row r="42" spans="1:22" s="28" customFormat="1" ht="15" customHeight="1" x14ac:dyDescent="0.2">
      <c r="A42" s="59" t="s">
        <v>64</v>
      </c>
      <c r="B42" s="60"/>
      <c r="C42" s="60"/>
      <c r="D42" s="60"/>
      <c r="E42" s="61"/>
      <c r="F42" s="23">
        <v>130</v>
      </c>
      <c r="G42" s="101">
        <f>G44+G45+G46</f>
        <v>311</v>
      </c>
      <c r="H42" s="102"/>
      <c r="I42" s="102"/>
      <c r="J42" s="103"/>
      <c r="K42" s="101">
        <f>K44+K45+K46</f>
        <v>67</v>
      </c>
      <c r="L42" s="102"/>
      <c r="M42" s="102"/>
      <c r="N42" s="103"/>
      <c r="O42" s="24" t="s">
        <v>57</v>
      </c>
      <c r="P42" s="25"/>
      <c r="Q42" s="25"/>
      <c r="R42" s="25"/>
      <c r="S42" s="26"/>
      <c r="T42" s="26"/>
      <c r="U42" s="26"/>
      <c r="V42" s="27"/>
    </row>
    <row r="43" spans="1:22" s="28" customFormat="1" ht="15" customHeight="1" x14ac:dyDescent="0.2">
      <c r="A43" s="91" t="s">
        <v>58</v>
      </c>
      <c r="B43" s="92"/>
      <c r="C43" s="92"/>
      <c r="D43" s="92"/>
      <c r="E43" s="93"/>
      <c r="F43" s="36"/>
      <c r="G43" s="94"/>
      <c r="H43" s="94"/>
      <c r="I43" s="94"/>
      <c r="J43" s="95"/>
      <c r="K43" s="94"/>
      <c r="L43" s="94"/>
      <c r="M43" s="94"/>
      <c r="N43" s="95"/>
      <c r="O43" s="34"/>
      <c r="P43" s="25"/>
      <c r="Q43" s="25"/>
      <c r="R43" s="25"/>
      <c r="S43" s="26"/>
      <c r="T43" s="26"/>
      <c r="U43" s="26"/>
      <c r="V43" s="27"/>
    </row>
    <row r="44" spans="1:22" s="28" customFormat="1" ht="15" customHeight="1" x14ac:dyDescent="0.2">
      <c r="A44" s="96" t="s">
        <v>65</v>
      </c>
      <c r="B44" s="97"/>
      <c r="C44" s="97"/>
      <c r="D44" s="97"/>
      <c r="E44" s="98"/>
      <c r="F44" s="35">
        <v>131</v>
      </c>
      <c r="G44" s="99">
        <v>59</v>
      </c>
      <c r="H44" s="99"/>
      <c r="I44" s="99"/>
      <c r="J44" s="100"/>
      <c r="K44" s="99">
        <v>0</v>
      </c>
      <c r="L44" s="99"/>
      <c r="M44" s="99"/>
      <c r="N44" s="100"/>
      <c r="O44" s="34"/>
      <c r="P44" s="25"/>
      <c r="Q44" s="25"/>
      <c r="R44" s="25"/>
      <c r="S44" s="26"/>
      <c r="T44" s="26"/>
      <c r="U44" s="26"/>
      <c r="V44" s="27"/>
    </row>
    <row r="45" spans="1:22" s="28" customFormat="1" ht="27" customHeight="1" x14ac:dyDescent="0.2">
      <c r="A45" s="88" t="s">
        <v>62</v>
      </c>
      <c r="B45" s="89"/>
      <c r="C45" s="89"/>
      <c r="D45" s="89"/>
      <c r="E45" s="90"/>
      <c r="F45" s="23">
        <v>132</v>
      </c>
      <c r="G45" s="68">
        <v>0</v>
      </c>
      <c r="H45" s="69"/>
      <c r="I45" s="69"/>
      <c r="J45" s="70"/>
      <c r="K45" s="68">
        <v>13</v>
      </c>
      <c r="L45" s="69"/>
      <c r="M45" s="69"/>
      <c r="N45" s="70"/>
      <c r="O45" s="37"/>
      <c r="P45" s="25"/>
      <c r="Q45" s="25"/>
      <c r="R45" s="25"/>
      <c r="S45" s="26"/>
      <c r="T45" s="26"/>
      <c r="U45" s="26"/>
      <c r="V45" s="27"/>
    </row>
    <row r="46" spans="1:22" s="28" customFormat="1" ht="15" customHeight="1" x14ac:dyDescent="0.2">
      <c r="A46" s="88" t="s">
        <v>66</v>
      </c>
      <c r="B46" s="89"/>
      <c r="C46" s="89"/>
      <c r="D46" s="89"/>
      <c r="E46" s="90"/>
      <c r="F46" s="23">
        <v>133</v>
      </c>
      <c r="G46" s="68">
        <v>252</v>
      </c>
      <c r="H46" s="69"/>
      <c r="I46" s="69"/>
      <c r="J46" s="70"/>
      <c r="K46" s="68">
        <v>54</v>
      </c>
      <c r="L46" s="69"/>
      <c r="M46" s="69"/>
      <c r="N46" s="70"/>
      <c r="O46" s="27"/>
      <c r="P46" s="38"/>
      <c r="Q46" s="25"/>
      <c r="R46" s="25"/>
      <c r="S46" s="26"/>
      <c r="T46" s="26"/>
      <c r="U46" s="26"/>
      <c r="V46" s="27"/>
    </row>
    <row r="47" spans="1:22" s="28" customFormat="1" ht="24" customHeight="1" x14ac:dyDescent="0.2">
      <c r="A47" s="71" t="s">
        <v>19</v>
      </c>
      <c r="B47" s="72"/>
      <c r="C47" s="72"/>
      <c r="D47" s="72"/>
      <c r="E47" s="73"/>
      <c r="F47" s="77" t="s">
        <v>20</v>
      </c>
      <c r="G47" s="39" t="s">
        <v>22</v>
      </c>
      <c r="H47" s="15" t="str">
        <f>D6</f>
        <v>январь</v>
      </c>
      <c r="I47" s="15" t="s">
        <v>6</v>
      </c>
      <c r="J47" s="16" t="str">
        <f>F6</f>
        <v>сентябрь</v>
      </c>
      <c r="K47" s="39" t="s">
        <v>22</v>
      </c>
      <c r="L47" s="15">
        <f>H6</f>
        <v>0</v>
      </c>
      <c r="M47" s="15" t="s">
        <v>6</v>
      </c>
      <c r="N47" s="16">
        <f>J6</f>
        <v>0</v>
      </c>
      <c r="O47" s="40"/>
      <c r="P47" s="29"/>
      <c r="Q47" s="29"/>
      <c r="R47" s="29"/>
      <c r="S47" s="26"/>
      <c r="T47" s="26"/>
      <c r="U47" s="26"/>
      <c r="V47" s="27"/>
    </row>
    <row r="48" spans="1:22" ht="27" customHeight="1" x14ac:dyDescent="0.2">
      <c r="A48" s="74"/>
      <c r="B48" s="75"/>
      <c r="C48" s="75"/>
      <c r="D48" s="75"/>
      <c r="E48" s="76"/>
      <c r="F48" s="78"/>
      <c r="G48" s="79">
        <f>G17</f>
        <v>44469</v>
      </c>
      <c r="H48" s="80"/>
      <c r="I48" s="80"/>
      <c r="J48" s="81"/>
      <c r="K48" s="79">
        <f>K17</f>
        <v>44196</v>
      </c>
      <c r="L48" s="80"/>
      <c r="M48" s="80"/>
      <c r="N48" s="81"/>
      <c r="O48" s="19"/>
      <c r="P48" s="19"/>
      <c r="Q48" s="19"/>
      <c r="R48" s="19"/>
      <c r="S48" s="19"/>
      <c r="T48" s="19"/>
      <c r="U48" s="19"/>
    </row>
    <row r="49" spans="1:22" ht="11.25" customHeight="1" x14ac:dyDescent="0.2">
      <c r="A49" s="82">
        <v>1</v>
      </c>
      <c r="B49" s="83"/>
      <c r="C49" s="83"/>
      <c r="D49" s="83"/>
      <c r="E49" s="84"/>
      <c r="F49" s="22">
        <v>2</v>
      </c>
      <c r="G49" s="85">
        <v>3</v>
      </c>
      <c r="H49" s="86"/>
      <c r="I49" s="86"/>
      <c r="J49" s="87"/>
      <c r="K49" s="85">
        <v>3</v>
      </c>
      <c r="L49" s="86"/>
      <c r="M49" s="86"/>
      <c r="N49" s="87"/>
      <c r="O49" s="19"/>
      <c r="P49" s="19"/>
      <c r="Q49" s="19"/>
      <c r="R49" s="19"/>
      <c r="S49" s="19"/>
      <c r="T49" s="19"/>
      <c r="U49" s="19"/>
    </row>
    <row r="50" spans="1:22" s="28" customFormat="1" ht="27" customHeight="1" x14ac:dyDescent="0.2">
      <c r="A50" s="59" t="s">
        <v>67</v>
      </c>
      <c r="B50" s="60"/>
      <c r="C50" s="60"/>
      <c r="D50" s="60"/>
      <c r="E50" s="61"/>
      <c r="F50" s="23" t="s">
        <v>68</v>
      </c>
      <c r="G50" s="65">
        <f>G28-G34+G38-G42</f>
        <v>843</v>
      </c>
      <c r="H50" s="66"/>
      <c r="I50" s="66"/>
      <c r="J50" s="67"/>
      <c r="K50" s="65">
        <f>K28-K34+K38-K42</f>
        <v>110</v>
      </c>
      <c r="L50" s="66"/>
      <c r="M50" s="66"/>
      <c r="N50" s="67"/>
      <c r="O50" s="37"/>
      <c r="P50" s="31"/>
      <c r="Q50" s="31"/>
      <c r="R50" s="31"/>
      <c r="S50" s="26"/>
      <c r="T50" s="26"/>
      <c r="U50" s="26"/>
      <c r="V50" s="27"/>
    </row>
    <row r="51" spans="1:22" s="28" customFormat="1" ht="20.100000000000001" customHeight="1" x14ac:dyDescent="0.2">
      <c r="A51" s="59" t="s">
        <v>69</v>
      </c>
      <c r="B51" s="60"/>
      <c r="C51" s="60"/>
      <c r="D51" s="60"/>
      <c r="E51" s="61"/>
      <c r="F51" s="23" t="s">
        <v>70</v>
      </c>
      <c r="G51" s="65">
        <f>G50+G27</f>
        <v>1675</v>
      </c>
      <c r="H51" s="66"/>
      <c r="I51" s="66"/>
      <c r="J51" s="67"/>
      <c r="K51" s="65">
        <f>K50+K27</f>
        <v>970</v>
      </c>
      <c r="L51" s="66"/>
      <c r="M51" s="66"/>
      <c r="N51" s="67"/>
      <c r="O51" s="34" t="s">
        <v>71</v>
      </c>
      <c r="P51" s="31"/>
      <c r="Q51" s="31"/>
      <c r="R51" s="31"/>
      <c r="S51" s="26"/>
      <c r="T51" s="26"/>
      <c r="U51" s="26"/>
      <c r="V51" s="27"/>
    </row>
    <row r="52" spans="1:22" s="28" customFormat="1" ht="15" customHeight="1" x14ac:dyDescent="0.2">
      <c r="A52" s="59" t="s">
        <v>72</v>
      </c>
      <c r="B52" s="60"/>
      <c r="C52" s="60"/>
      <c r="D52" s="60"/>
      <c r="E52" s="61"/>
      <c r="F52" s="23" t="s">
        <v>73</v>
      </c>
      <c r="G52" s="68">
        <v>1</v>
      </c>
      <c r="H52" s="69"/>
      <c r="I52" s="69"/>
      <c r="J52" s="70"/>
      <c r="K52" s="68">
        <v>0.3</v>
      </c>
      <c r="L52" s="69"/>
      <c r="M52" s="69"/>
      <c r="N52" s="70"/>
      <c r="O52" s="24" t="s">
        <v>74</v>
      </c>
      <c r="P52" s="29"/>
      <c r="Q52" s="29"/>
      <c r="R52" s="29"/>
      <c r="S52" s="26"/>
      <c r="T52" s="26"/>
      <c r="U52" s="26"/>
      <c r="V52" s="27"/>
    </row>
    <row r="53" spans="1:22" s="28" customFormat="1" ht="15" customHeight="1" x14ac:dyDescent="0.2">
      <c r="A53" s="59" t="s">
        <v>75</v>
      </c>
      <c r="B53" s="60"/>
      <c r="C53" s="60"/>
      <c r="D53" s="60"/>
      <c r="E53" s="61"/>
      <c r="F53" s="23" t="s">
        <v>76</v>
      </c>
      <c r="G53" s="62">
        <v>0</v>
      </c>
      <c r="H53" s="63"/>
      <c r="I53" s="63"/>
      <c r="J53" s="64"/>
      <c r="K53" s="62"/>
      <c r="L53" s="63"/>
      <c r="M53" s="63"/>
      <c r="N53" s="64"/>
      <c r="O53" s="24" t="s">
        <v>77</v>
      </c>
      <c r="P53" s="29"/>
      <c r="Q53" s="29"/>
      <c r="R53" s="29"/>
      <c r="S53" s="26"/>
      <c r="T53" s="26"/>
      <c r="U53" s="26"/>
      <c r="V53" s="27"/>
    </row>
    <row r="54" spans="1:22" s="28" customFormat="1" ht="15" customHeight="1" x14ac:dyDescent="0.2">
      <c r="A54" s="59" t="s">
        <v>78</v>
      </c>
      <c r="B54" s="60"/>
      <c r="C54" s="60"/>
      <c r="D54" s="60"/>
      <c r="E54" s="61"/>
      <c r="F54" s="23" t="s">
        <v>79</v>
      </c>
      <c r="G54" s="62">
        <v>0</v>
      </c>
      <c r="H54" s="63"/>
      <c r="I54" s="63"/>
      <c r="J54" s="64"/>
      <c r="K54" s="62">
        <v>0</v>
      </c>
      <c r="L54" s="63"/>
      <c r="M54" s="63"/>
      <c r="N54" s="64"/>
      <c r="O54" s="24" t="s">
        <v>80</v>
      </c>
      <c r="P54" s="29"/>
      <c r="Q54" s="29"/>
      <c r="R54" s="29"/>
      <c r="S54" s="26"/>
      <c r="T54" s="26"/>
      <c r="U54" s="26"/>
      <c r="V54" s="27"/>
    </row>
    <row r="55" spans="1:22" s="28" customFormat="1" ht="27" customHeight="1" x14ac:dyDescent="0.2">
      <c r="A55" s="59" t="s">
        <v>81</v>
      </c>
      <c r="B55" s="60"/>
      <c r="C55" s="60"/>
      <c r="D55" s="60"/>
      <c r="E55" s="61"/>
      <c r="F55" s="23" t="s">
        <v>82</v>
      </c>
      <c r="G55" s="68">
        <v>0</v>
      </c>
      <c r="H55" s="69"/>
      <c r="I55" s="69"/>
      <c r="J55" s="70"/>
      <c r="K55" s="68">
        <v>0</v>
      </c>
      <c r="L55" s="69"/>
      <c r="M55" s="69"/>
      <c r="N55" s="70"/>
      <c r="O55" s="24" t="s">
        <v>74</v>
      </c>
      <c r="P55" s="25"/>
      <c r="Q55" s="25"/>
      <c r="R55" s="25"/>
      <c r="S55" s="26"/>
      <c r="T55" s="26"/>
      <c r="U55" s="26"/>
      <c r="V55" s="27"/>
    </row>
    <row r="56" spans="1:22" s="28" customFormat="1" ht="27" customHeight="1" x14ac:dyDescent="0.2">
      <c r="A56" s="59" t="s">
        <v>83</v>
      </c>
      <c r="B56" s="60"/>
      <c r="C56" s="60"/>
      <c r="D56" s="60"/>
      <c r="E56" s="61"/>
      <c r="F56" s="23" t="s">
        <v>84</v>
      </c>
      <c r="G56" s="68">
        <v>698</v>
      </c>
      <c r="H56" s="69"/>
      <c r="I56" s="69"/>
      <c r="J56" s="70"/>
      <c r="K56" s="68">
        <v>596</v>
      </c>
      <c r="L56" s="69"/>
      <c r="M56" s="69"/>
      <c r="N56" s="70"/>
      <c r="O56" s="24" t="s">
        <v>74</v>
      </c>
      <c r="P56" s="25"/>
      <c r="Q56" s="25"/>
      <c r="R56" s="25"/>
      <c r="S56" s="26"/>
      <c r="T56" s="26"/>
      <c r="U56" s="26"/>
      <c r="V56" s="27"/>
    </row>
    <row r="57" spans="1:22" s="28" customFormat="1" ht="20.100000000000001" customHeight="1" x14ac:dyDescent="0.2">
      <c r="A57" s="59" t="s">
        <v>85</v>
      </c>
      <c r="B57" s="60"/>
      <c r="C57" s="60"/>
      <c r="D57" s="60"/>
      <c r="E57" s="61"/>
      <c r="F57" s="23">
        <v>210</v>
      </c>
      <c r="G57" s="65">
        <f>G51-G52+G53+G54-G55-G56</f>
        <v>976</v>
      </c>
      <c r="H57" s="66"/>
      <c r="I57" s="66"/>
      <c r="J57" s="67"/>
      <c r="K57" s="65">
        <f>K51-K52+K53+K54-K55-K56</f>
        <v>373.70000000000005</v>
      </c>
      <c r="L57" s="66"/>
      <c r="M57" s="66"/>
      <c r="N57" s="67"/>
      <c r="O57" s="41">
        <f>IF(OR([1]Баланс!$I$2="I",[1]Баланс!$I$2="II",[1]Баланс!$I$2="III",[1]Баланс!$I$2="IV"),IF(G57=[1]Баланс!F76,0,"стр. 210 гр. 3 не равна стр. 470 гр. 3 Баланса!"))</f>
        <v>0</v>
      </c>
      <c r="P57" s="31"/>
      <c r="Q57" s="31"/>
      <c r="R57" s="31"/>
      <c r="S57" s="26"/>
      <c r="T57" s="26"/>
      <c r="U57" s="26"/>
      <c r="V57" s="27"/>
    </row>
    <row r="58" spans="1:22" s="28" customFormat="1" ht="27" customHeight="1" x14ac:dyDescent="0.2">
      <c r="A58" s="59" t="s">
        <v>86</v>
      </c>
      <c r="B58" s="60"/>
      <c r="C58" s="60"/>
      <c r="D58" s="60"/>
      <c r="E58" s="61"/>
      <c r="F58" s="23" t="s">
        <v>87</v>
      </c>
      <c r="G58" s="62">
        <v>0</v>
      </c>
      <c r="H58" s="63"/>
      <c r="I58" s="63"/>
      <c r="J58" s="64"/>
      <c r="K58" s="62">
        <v>0</v>
      </c>
      <c r="L58" s="63"/>
      <c r="M58" s="63"/>
      <c r="N58" s="64"/>
      <c r="O58" s="37">
        <v>83</v>
      </c>
      <c r="P58" s="29"/>
      <c r="Q58" s="29"/>
      <c r="R58" s="29"/>
      <c r="S58" s="26"/>
      <c r="T58" s="26"/>
      <c r="U58" s="26"/>
      <c r="V58" s="27"/>
    </row>
    <row r="59" spans="1:22" s="28" customFormat="1" ht="27" customHeight="1" x14ac:dyDescent="0.2">
      <c r="A59" s="59" t="s">
        <v>88</v>
      </c>
      <c r="B59" s="60"/>
      <c r="C59" s="60"/>
      <c r="D59" s="60"/>
      <c r="E59" s="61"/>
      <c r="F59" s="23" t="s">
        <v>89</v>
      </c>
      <c r="G59" s="62">
        <v>0</v>
      </c>
      <c r="H59" s="63"/>
      <c r="I59" s="63"/>
      <c r="J59" s="64"/>
      <c r="K59" s="62"/>
      <c r="L59" s="63"/>
      <c r="M59" s="63"/>
      <c r="N59" s="64"/>
      <c r="O59" s="42" t="s">
        <v>90</v>
      </c>
      <c r="P59" s="29"/>
      <c r="Q59" s="29"/>
      <c r="R59" s="29"/>
      <c r="S59" s="26"/>
      <c r="T59" s="26"/>
      <c r="U59" s="26"/>
      <c r="V59" s="27"/>
    </row>
    <row r="60" spans="1:22" s="28" customFormat="1" ht="15" customHeight="1" x14ac:dyDescent="0.2">
      <c r="A60" s="59" t="s">
        <v>91</v>
      </c>
      <c r="B60" s="60"/>
      <c r="C60" s="60"/>
      <c r="D60" s="60"/>
      <c r="E60" s="61"/>
      <c r="F60" s="23">
        <v>240</v>
      </c>
      <c r="G60" s="65">
        <f>G57+G58+G59</f>
        <v>976</v>
      </c>
      <c r="H60" s="66"/>
      <c r="I60" s="66"/>
      <c r="J60" s="67"/>
      <c r="K60" s="65">
        <f>K57+K58+K59</f>
        <v>373.70000000000005</v>
      </c>
      <c r="L60" s="66"/>
      <c r="M60" s="66"/>
      <c r="N60" s="67"/>
      <c r="O60" s="31"/>
      <c r="P60" s="31"/>
      <c r="Q60" s="31"/>
      <c r="R60" s="31"/>
      <c r="S60" s="26"/>
      <c r="T60" s="26"/>
      <c r="U60" s="26"/>
      <c r="V60" s="27"/>
    </row>
    <row r="61" spans="1:22" s="28" customFormat="1" ht="15" customHeight="1" x14ac:dyDescent="0.2">
      <c r="A61" s="59" t="s">
        <v>92</v>
      </c>
      <c r="B61" s="60"/>
      <c r="C61" s="60"/>
      <c r="D61" s="60"/>
      <c r="E61" s="61"/>
      <c r="F61" s="23">
        <v>250</v>
      </c>
      <c r="G61" s="62">
        <v>0</v>
      </c>
      <c r="H61" s="63"/>
      <c r="I61" s="63"/>
      <c r="J61" s="64"/>
      <c r="K61" s="62">
        <v>0</v>
      </c>
      <c r="L61" s="63"/>
      <c r="M61" s="63"/>
      <c r="N61" s="64"/>
      <c r="O61" s="25"/>
      <c r="P61" s="25"/>
      <c r="Q61" s="25"/>
      <c r="R61" s="25"/>
      <c r="S61" s="26"/>
      <c r="T61" s="26"/>
      <c r="U61" s="26"/>
      <c r="V61" s="27"/>
    </row>
    <row r="62" spans="1:22" s="28" customFormat="1" ht="15" customHeight="1" x14ac:dyDescent="0.2">
      <c r="A62" s="59" t="s">
        <v>93</v>
      </c>
      <c r="B62" s="60"/>
      <c r="C62" s="60"/>
      <c r="D62" s="60"/>
      <c r="E62" s="61"/>
      <c r="F62" s="23">
        <v>260</v>
      </c>
      <c r="G62" s="62">
        <v>0</v>
      </c>
      <c r="H62" s="63"/>
      <c r="I62" s="63"/>
      <c r="J62" s="64"/>
      <c r="K62" s="62">
        <v>0</v>
      </c>
      <c r="L62" s="63"/>
      <c r="M62" s="63"/>
      <c r="N62" s="64"/>
      <c r="O62" s="25"/>
      <c r="P62" s="25"/>
      <c r="Q62" s="25"/>
      <c r="R62" s="25"/>
      <c r="S62" s="26"/>
      <c r="T62" s="26"/>
      <c r="U62" s="26"/>
      <c r="V62" s="27"/>
    </row>
    <row r="63" spans="1:22" ht="11.2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43"/>
    </row>
    <row r="64" spans="1:22" ht="11.25" customHeight="1" x14ac:dyDescent="0.2">
      <c r="A64" s="44" t="s">
        <v>94</v>
      </c>
      <c r="B64" s="53"/>
      <c r="C64" s="53"/>
      <c r="D64" s="44"/>
      <c r="E64" s="45"/>
      <c r="F64" s="12"/>
      <c r="G64" s="12"/>
      <c r="H64" s="12"/>
      <c r="I64" s="12"/>
      <c r="J64" s="54" t="str">
        <f>[1]Баланс!F107</f>
        <v>Д.П. Асташенко</v>
      </c>
      <c r="K64" s="54"/>
      <c r="L64" s="54"/>
      <c r="M64" s="54"/>
      <c r="N64" s="54"/>
    </row>
    <row r="65" spans="1:14" ht="11.25" customHeight="1" x14ac:dyDescent="0.2">
      <c r="A65" s="45"/>
      <c r="B65" s="55" t="s">
        <v>95</v>
      </c>
      <c r="C65" s="55"/>
      <c r="D65" s="46"/>
      <c r="E65" s="45"/>
      <c r="F65" s="47"/>
      <c r="G65" s="47"/>
      <c r="H65" s="47"/>
      <c r="I65" s="47"/>
      <c r="J65" s="56" t="s">
        <v>96</v>
      </c>
      <c r="K65" s="56"/>
      <c r="L65" s="56"/>
      <c r="M65" s="56"/>
      <c r="N65" s="57"/>
    </row>
    <row r="66" spans="1:14" ht="11.25" customHeight="1" x14ac:dyDescent="0.2">
      <c r="A66" s="45"/>
      <c r="B66" s="46"/>
      <c r="C66" s="46"/>
      <c r="D66" s="46"/>
      <c r="E66" s="45"/>
      <c r="F66" s="47"/>
      <c r="G66" s="47"/>
      <c r="H66" s="47"/>
      <c r="I66" s="47"/>
      <c r="J66" s="46"/>
      <c r="K66" s="46"/>
      <c r="L66" s="46"/>
      <c r="M66" s="46"/>
      <c r="N66" s="47"/>
    </row>
    <row r="67" spans="1:14" ht="11.25" customHeight="1" x14ac:dyDescent="0.2">
      <c r="A67" s="44" t="s">
        <v>97</v>
      </c>
      <c r="B67" s="53"/>
      <c r="C67" s="53"/>
      <c r="D67" s="44"/>
      <c r="E67" s="45"/>
      <c r="F67" s="12"/>
      <c r="G67" s="12"/>
      <c r="H67" s="12"/>
      <c r="I67" s="12"/>
      <c r="J67" s="54" t="str">
        <f>[1]Баланс!F110</f>
        <v>Л.А. Буглак</v>
      </c>
      <c r="K67" s="54"/>
      <c r="L67" s="54"/>
      <c r="M67" s="54"/>
      <c r="N67" s="54"/>
    </row>
    <row r="68" spans="1:14" ht="11.25" customHeight="1" x14ac:dyDescent="0.2">
      <c r="A68" s="45"/>
      <c r="B68" s="55" t="s">
        <v>95</v>
      </c>
      <c r="C68" s="55"/>
      <c r="D68" s="46"/>
      <c r="E68" s="45"/>
      <c r="F68" s="48"/>
      <c r="G68" s="48"/>
      <c r="H68" s="48"/>
      <c r="I68" s="48"/>
      <c r="J68" s="56" t="s">
        <v>96</v>
      </c>
      <c r="K68" s="56"/>
      <c r="L68" s="56"/>
      <c r="M68" s="56"/>
      <c r="N68" s="57"/>
    </row>
    <row r="69" spans="1:14" ht="11.25" customHeight="1" x14ac:dyDescent="0.2">
      <c r="A69" s="45"/>
      <c r="B69" s="45"/>
      <c r="C69" s="45"/>
      <c r="D69" s="45"/>
      <c r="E69" s="45"/>
      <c r="F69" s="12"/>
      <c r="G69" s="12"/>
      <c r="H69" s="12"/>
      <c r="I69" s="12"/>
      <c r="J69" s="49"/>
      <c r="K69" s="49"/>
      <c r="L69" s="49"/>
      <c r="M69" s="49"/>
      <c r="N69" s="49"/>
    </row>
    <row r="70" spans="1:14" ht="11.25" customHeight="1" x14ac:dyDescent="0.2">
      <c r="A70" s="58" t="str">
        <f>IF([1]Баланс!A113="","",[1]Баланс!A113)</f>
        <v>20 октября 2021г.</v>
      </c>
      <c r="B70" s="58"/>
      <c r="C70" s="50"/>
      <c r="D70" s="50"/>
      <c r="E70" s="50"/>
      <c r="F70" s="12"/>
      <c r="G70" s="12"/>
      <c r="H70" s="12"/>
      <c r="I70" s="12"/>
      <c r="J70" s="49"/>
      <c r="K70" s="49"/>
      <c r="L70" s="49"/>
      <c r="M70" s="49"/>
      <c r="N70" s="49"/>
    </row>
    <row r="71" spans="1:14" ht="3" customHeight="1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1:14" ht="11.25" customHeight="1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1:14" ht="11.25" customHeight="1" x14ac:dyDescent="0.2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1:14" ht="11.25" customHeight="1" x14ac:dyDescent="0.2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1:14" ht="11.25" customHeight="1" x14ac:dyDescent="0.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1:14" ht="11.25" customHeight="1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</row>
    <row r="77" spans="1:14" ht="11.25" customHeight="1" x14ac:dyDescent="0.2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1:14" ht="11.25" customHeight="1" x14ac:dyDescent="0.2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</row>
  </sheetData>
  <sheetProtection formatCells="0" formatColumns="0" formatRows="0" insertColumns="0" insertRows="0" insertHyperlinks="0" deleteColumns="0" deleteRows="0" sort="0" autoFilter="0" pivotTables="0"/>
  <mergeCells count="166">
    <mergeCell ref="J1:N1"/>
    <mergeCell ref="H2:N2"/>
    <mergeCell ref="A4:N4"/>
    <mergeCell ref="A5:N5"/>
    <mergeCell ref="G6:H6"/>
    <mergeCell ref="A8:C8"/>
    <mergeCell ref="E8:N8"/>
    <mergeCell ref="A12:C12"/>
    <mergeCell ref="E12:N12"/>
    <mergeCell ref="A13:C13"/>
    <mergeCell ref="E13:N13"/>
    <mergeCell ref="A14:C14"/>
    <mergeCell ref="E14:N14"/>
    <mergeCell ref="A9:C9"/>
    <mergeCell ref="E9:N9"/>
    <mergeCell ref="A10:C10"/>
    <mergeCell ref="E10:N10"/>
    <mergeCell ref="A11:C11"/>
    <mergeCell ref="E11:N11"/>
    <mergeCell ref="A19:E19"/>
    <mergeCell ref="G19:J19"/>
    <mergeCell ref="K19:N19"/>
    <mergeCell ref="A20:E20"/>
    <mergeCell ref="G20:J20"/>
    <mergeCell ref="K20:N20"/>
    <mergeCell ref="A16:E17"/>
    <mergeCell ref="F16:F17"/>
    <mergeCell ref="O16:Q18"/>
    <mergeCell ref="G17:J17"/>
    <mergeCell ref="K17:N17"/>
    <mergeCell ref="A18:E18"/>
    <mergeCell ref="G18:J18"/>
    <mergeCell ref="K18:N18"/>
    <mergeCell ref="A23:E23"/>
    <mergeCell ref="G23:J23"/>
    <mergeCell ref="K23:N23"/>
    <mergeCell ref="A24:E24"/>
    <mergeCell ref="G24:J24"/>
    <mergeCell ref="K24:N24"/>
    <mergeCell ref="A21:E21"/>
    <mergeCell ref="G21:J21"/>
    <mergeCell ref="K21:N21"/>
    <mergeCell ref="A22:E22"/>
    <mergeCell ref="G22:J22"/>
    <mergeCell ref="K22:N22"/>
    <mergeCell ref="A27:E27"/>
    <mergeCell ref="G27:J27"/>
    <mergeCell ref="K27:N27"/>
    <mergeCell ref="A28:E28"/>
    <mergeCell ref="G28:J28"/>
    <mergeCell ref="K28:N28"/>
    <mergeCell ref="A25:E25"/>
    <mergeCell ref="G25:J25"/>
    <mergeCell ref="K25:N25"/>
    <mergeCell ref="A26:E26"/>
    <mergeCell ref="G26:J26"/>
    <mergeCell ref="K26:N26"/>
    <mergeCell ref="A31:E31"/>
    <mergeCell ref="G31:J31"/>
    <mergeCell ref="K31:N31"/>
    <mergeCell ref="A32:E32"/>
    <mergeCell ref="G32:J32"/>
    <mergeCell ref="K32:N32"/>
    <mergeCell ref="A29:E29"/>
    <mergeCell ref="G29:J29"/>
    <mergeCell ref="K29:N29"/>
    <mergeCell ref="A30:E30"/>
    <mergeCell ref="G30:J30"/>
    <mergeCell ref="K30:N30"/>
    <mergeCell ref="A35:E35"/>
    <mergeCell ref="G35:J35"/>
    <mergeCell ref="K35:N35"/>
    <mergeCell ref="A36:E36"/>
    <mergeCell ref="G36:J36"/>
    <mergeCell ref="K36:N36"/>
    <mergeCell ref="A33:E33"/>
    <mergeCell ref="G33:J33"/>
    <mergeCell ref="K33:N33"/>
    <mergeCell ref="A34:E34"/>
    <mergeCell ref="G34:J34"/>
    <mergeCell ref="K34:N34"/>
    <mergeCell ref="A39:E39"/>
    <mergeCell ref="G39:J39"/>
    <mergeCell ref="K39:N39"/>
    <mergeCell ref="A40:E40"/>
    <mergeCell ref="G40:J40"/>
    <mergeCell ref="K40:N40"/>
    <mergeCell ref="A37:E37"/>
    <mergeCell ref="G37:J37"/>
    <mergeCell ref="K37:N37"/>
    <mergeCell ref="A38:E38"/>
    <mergeCell ref="G38:J38"/>
    <mergeCell ref="K38:N38"/>
    <mergeCell ref="A43:E43"/>
    <mergeCell ref="G43:J43"/>
    <mergeCell ref="K43:N43"/>
    <mergeCell ref="A44:E44"/>
    <mergeCell ref="G44:J44"/>
    <mergeCell ref="K44:N44"/>
    <mergeCell ref="A41:E41"/>
    <mergeCell ref="G41:J41"/>
    <mergeCell ref="K41:N41"/>
    <mergeCell ref="A42:E42"/>
    <mergeCell ref="G42:J42"/>
    <mergeCell ref="K42:N42"/>
    <mergeCell ref="A47:E48"/>
    <mergeCell ref="F47:F48"/>
    <mergeCell ref="G48:J48"/>
    <mergeCell ref="K48:N48"/>
    <mergeCell ref="A49:E49"/>
    <mergeCell ref="G49:J49"/>
    <mergeCell ref="K49:N49"/>
    <mergeCell ref="A45:E45"/>
    <mergeCell ref="G45:J45"/>
    <mergeCell ref="K45:N45"/>
    <mergeCell ref="A46:E46"/>
    <mergeCell ref="G46:J46"/>
    <mergeCell ref="K46:N46"/>
    <mergeCell ref="A52:E52"/>
    <mergeCell ref="G52:J52"/>
    <mergeCell ref="K52:N52"/>
    <mergeCell ref="A53:E53"/>
    <mergeCell ref="G53:J53"/>
    <mergeCell ref="K53:N53"/>
    <mergeCell ref="A50:E50"/>
    <mergeCell ref="G50:J50"/>
    <mergeCell ref="K50:N50"/>
    <mergeCell ref="A51:E51"/>
    <mergeCell ref="G51:J51"/>
    <mergeCell ref="K51:N51"/>
    <mergeCell ref="A56:E56"/>
    <mergeCell ref="G56:J56"/>
    <mergeCell ref="K56:N56"/>
    <mergeCell ref="A57:E57"/>
    <mergeCell ref="G57:J57"/>
    <mergeCell ref="K57:N57"/>
    <mergeCell ref="A54:E54"/>
    <mergeCell ref="G54:J54"/>
    <mergeCell ref="K54:N54"/>
    <mergeCell ref="A55:E55"/>
    <mergeCell ref="G55:J55"/>
    <mergeCell ref="K55:N55"/>
    <mergeCell ref="A60:E60"/>
    <mergeCell ref="G60:J60"/>
    <mergeCell ref="K60:N60"/>
    <mergeCell ref="A61:E61"/>
    <mergeCell ref="G61:J61"/>
    <mergeCell ref="K61:N61"/>
    <mergeCell ref="A58:E58"/>
    <mergeCell ref="G58:J58"/>
    <mergeCell ref="K58:N58"/>
    <mergeCell ref="A59:E59"/>
    <mergeCell ref="G59:J59"/>
    <mergeCell ref="K59:N59"/>
    <mergeCell ref="B67:C67"/>
    <mergeCell ref="J67:N67"/>
    <mergeCell ref="B68:C68"/>
    <mergeCell ref="J68:N68"/>
    <mergeCell ref="A70:B70"/>
    <mergeCell ref="A62:E62"/>
    <mergeCell ref="G62:J62"/>
    <mergeCell ref="K62:N62"/>
    <mergeCell ref="B64:C64"/>
    <mergeCell ref="J64:N64"/>
    <mergeCell ref="B65:C65"/>
    <mergeCell ref="J65:N65"/>
  </mergeCells>
  <conditionalFormatting sqref="O57">
    <cfRule type="cellIs" dxfId="1" priority="1" stopIfTrue="1" operator="equal">
      <formula>"стр. 210 гр. 3 не равна стр. 470 гр. 3 Баланса!"</formula>
    </cfRule>
  </conditionalFormatting>
  <conditionalFormatting sqref="E9">
    <cfRule type="cellIs" dxfId="0" priority="2" stopIfTrue="1" operator="equal">
      <formula>0</formula>
    </cfRule>
  </conditionalFormatting>
  <dataValidations count="1">
    <dataValidation type="decimal" operator="greaterThanOrEqual" allowBlank="1" showInputMessage="1" showErrorMessage="1" errorTitle="Внимание!" error="Значение в данной ячейке не должно быть отрицательным" sqref="G55:N56 G44:N46 G36:N37 G26:N26 G22:N23 G20:N20 G52:N52" xr:uid="{00000000-0002-0000-0000-000000000000}">
      <formula1>0</formula1>
    </dataValidation>
  </dataValidations>
  <pageMargins left="0.59055118110236227" right="0.19685039370078741" top="0.39370078740157483" bottom="0.19685039370078741" header="0.19685039370078741" footer="0.23622047244094491"/>
  <pageSetup paperSize="9" scale="98" fitToHeight="0" orientation="portrait" blackAndWhite="1" r:id="rId1"/>
  <headerFooter alignWithMargins="0">
    <oddHeader>&amp;R&amp;"Times New Roman,обычный"&amp;7Подготовлено с использованием системы "КонсультантПлюс"</oddHeader>
  </headerFooter>
  <rowBreaks count="1" manualBreakCount="1">
    <brk id="4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</vt:lpstr>
      <vt:lpstr>Прил.2!Область_печати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Vasili</cp:lastModifiedBy>
  <dcterms:created xsi:type="dcterms:W3CDTF">2021-10-21T11:22:01Z</dcterms:created>
  <dcterms:modified xsi:type="dcterms:W3CDTF">2021-10-21T11:46:50Z</dcterms:modified>
</cp:coreProperties>
</file>